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farahani\Desktop\"/>
    </mc:Choice>
  </mc:AlternateContent>
  <xr:revisionPtr revIDLastSave="0" documentId="13_ncr:1_{6BAA6E46-5428-4F00-98BA-3DAA424290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نام و مشخصات صندوق" sheetId="16" r:id="rId1"/>
    <sheet name="سهام" sheetId="1" r:id="rId2"/>
    <sheet name="اوراق مشارکت" sheetId="3" r:id="rId3"/>
    <sheet name="سپرده" sheetId="6" r:id="rId4"/>
    <sheet name="سود اوراق بهادار و سپرده بانکی" sheetId="7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سرمایه‌گذاری در اوراق بهادار" sheetId="12" r:id="rId9"/>
    <sheet name="جمع درآمدها" sheetId="15" r:id="rId10"/>
  </sheets>
  <definedNames>
    <definedName name="_xlnm._FilterDatabase" localSheetId="1" hidden="1">سهام!$A$6:$A$18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5" l="1"/>
  <c r="C10" i="15" s="1"/>
  <c r="I10" i="12"/>
  <c r="I8" i="12"/>
  <c r="I16" i="12" s="1"/>
  <c r="W18" i="1"/>
  <c r="AK24" i="3"/>
  <c r="G10" i="15"/>
  <c r="E10" i="15"/>
  <c r="Q16" i="12"/>
  <c r="O16" i="12"/>
  <c r="M16" i="12"/>
  <c r="K16" i="12"/>
  <c r="G16" i="12"/>
  <c r="E16" i="12"/>
  <c r="C16" i="12"/>
  <c r="U17" i="11"/>
  <c r="S17" i="11"/>
  <c r="Q17" i="11"/>
  <c r="O17" i="11"/>
  <c r="M17" i="11"/>
  <c r="K17" i="11"/>
  <c r="I17" i="11"/>
  <c r="G17" i="11"/>
  <c r="E17" i="11"/>
  <c r="C17" i="11"/>
  <c r="Q24" i="10"/>
  <c r="O24" i="10"/>
  <c r="M24" i="10"/>
  <c r="K24" i="10"/>
  <c r="I24" i="10"/>
  <c r="G24" i="10"/>
  <c r="E24" i="10"/>
  <c r="C24" i="10"/>
  <c r="Q22" i="9"/>
  <c r="I22" i="9"/>
  <c r="O22" i="9"/>
  <c r="M22" i="9"/>
  <c r="K22" i="9"/>
  <c r="G22" i="9"/>
  <c r="E22" i="9"/>
  <c r="C22" i="9"/>
  <c r="S9" i="7"/>
  <c r="O9" i="7"/>
  <c r="M9" i="7"/>
  <c r="I9" i="7"/>
  <c r="Q12" i="6"/>
  <c r="S12" i="6"/>
  <c r="O12" i="6"/>
  <c r="M12" i="6"/>
  <c r="AI24" i="3"/>
  <c r="M18" i="1"/>
  <c r="R18" i="1"/>
  <c r="T18" i="1"/>
  <c r="V18" i="1"/>
  <c r="X18" i="1"/>
  <c r="D18" i="1"/>
  <c r="E18" i="1"/>
  <c r="F18" i="1"/>
  <c r="G18" i="1"/>
  <c r="H18" i="1"/>
  <c r="I18" i="1"/>
  <c r="J18" i="1"/>
  <c r="K18" i="1"/>
  <c r="L18" i="1"/>
  <c r="N18" i="1"/>
  <c r="O18" i="1"/>
  <c r="P18" i="1"/>
  <c r="Q18" i="1"/>
  <c r="S18" i="1"/>
  <c r="U18" i="1"/>
  <c r="C18" i="1"/>
</calcChain>
</file>

<file path=xl/sharedStrings.xml><?xml version="1.0" encoding="utf-8"?>
<sst xmlns="http://schemas.openxmlformats.org/spreadsheetml/2006/main" count="461" uniqueCount="100">
  <si>
    <t>صندوق سرمایه گذاری اختصاصی بازارگردانی آوای فراز</t>
  </si>
  <si>
    <t>صورت وضعیت پورتفوی</t>
  </si>
  <si>
    <t>برای ماه منتهی به 1401/08/15</t>
  </si>
  <si>
    <t>نام شرکت</t>
  </si>
  <si>
    <t>1401/07/15</t>
  </si>
  <si>
    <t>تغییرات طی دوره</t>
  </si>
  <si>
    <t>1401/08/15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</si>
  <si>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</si>
  <si>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</si>
  <si>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</si>
  <si>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</si>
  <si>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</si>
  <si>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</si>
  <si>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</si>
  <si>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</si>
  <si>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سرمایه گذاری آوا نوین</t>
  </si>
  <si>
    <t>صندوق س.اعتماد آفرین پارسیان-د</t>
  </si>
  <si>
    <t>سرمایه گذاری کشاورزی کوثر</t>
  </si>
  <si>
    <t>صندوق س. ثبات ویستا -د</t>
  </si>
  <si>
    <t>نیروگاه زاگرس کوثر</t>
  </si>
  <si>
    <t>خوراک‌  دام‌ پارس‌</t>
  </si>
  <si>
    <t>مجتمع تولید گوشت مرغ ماهان</t>
  </si>
  <si>
    <t>کشت وصنعت شریف آباد</t>
  </si>
  <si>
    <t>صندوق س افرا نماد پایدار-ثابت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</si>
  <si>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</si>
  <si>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</si>
  <si>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</si>
  <si>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</si>
  <si>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</si>
  <si>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</si>
  <si>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</si>
  <si>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</si>
  <si>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</si>
  <si>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اسنادخزانه-م11بودجه99-020906</t>
  </si>
  <si>
    <t>بله</t>
  </si>
  <si>
    <t>1400/01/11</t>
  </si>
  <si>
    <t>1402/09/06</t>
  </si>
  <si>
    <t>اسنادخزانه-م4بودجه99-011215</t>
  </si>
  <si>
    <t>1399/07/23</t>
  </si>
  <si>
    <t>1401/12/15</t>
  </si>
  <si>
    <t>اسنادخزانه-م8بودجه99-020606</t>
  </si>
  <si>
    <t>1399/09/25</t>
  </si>
  <si>
    <t>1402/06/06</t>
  </si>
  <si>
    <t>اسنادخزانه-م9بودجه99-020316</t>
  </si>
  <si>
    <t>1399/10/15</t>
  </si>
  <si>
    <t>1402/03/16</t>
  </si>
  <si>
    <t>مرابحه عام دولت105-ش.خ030503</t>
  </si>
  <si>
    <t>1401/03/03</t>
  </si>
  <si>
    <t>1403/05/03</t>
  </si>
  <si>
    <t>اسنادخزانه-م2بودجه99-011019</t>
  </si>
  <si>
    <t>1399/06/19</t>
  </si>
  <si>
    <t>1401/10/19</t>
  </si>
  <si>
    <t>اسنادخزانه-م7بودجه99-020704</t>
  </si>
  <si>
    <t>1402/07/04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</si>
  <si>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</si>
  <si>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</si>
  <si>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</si>
  <si>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</si>
  <si>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</si>
  <si>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</si>
  <si>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</si>
  <si>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</si>
  <si>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</si>
  <si>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قرض الحسنه رسالت مرکز بانکداری اجتماعی متمرکز(بام) گروه اقتصاد و صن</t>
  </si>
  <si>
    <t>10.9058386.1</t>
  </si>
  <si>
    <t>قرض الحسنه</t>
  </si>
  <si>
    <t>1400/06/02</t>
  </si>
  <si>
    <t>10.9058386.5</t>
  </si>
  <si>
    <t>10.9058386.6</t>
  </si>
  <si>
    <t>10.9058386.7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</si>
  <si>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</si>
  <si>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</si>
  <si>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</si>
  <si>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</si>
  <si>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</si>
  <si>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</si>
  <si>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</si>
  <si>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</si>
  <si>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</si>
  <si>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</si>
  <si>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بهای فروش</t>
  </si>
  <si>
    <t>ارزش دفتری</t>
  </si>
  <si>
    <t>سود و زیان ناشی از تغییر قیمت</t>
  </si>
  <si>
    <t>سود و زیان ناشی از فروش</t>
  </si>
  <si>
    <t>اسنادخزانه-م3بودجه99-011110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</si>
  <si>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</si>
  <si>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</si>
  <si>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</si>
  <si>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</si>
  <si>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</si>
  <si>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</si>
  <si>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سرمایه‌گذاری در سهام</t>
  </si>
  <si>
    <t>سرمایه‌گذاری در اوراق بهادار</t>
  </si>
  <si>
    <t>درآمد سپرده بانکی</t>
  </si>
  <si>
    <t>صندوق سرمایه گذاری ‫اختصاصی بازارگردانی آوای فراز</t>
  </si>
  <si>
    <t>‫صورت وضعیت پرتفوی</t>
  </si>
  <si>
    <t>‫برای ماه منتهی به 1401/08/15</t>
  </si>
  <si>
    <t>تاییدکننده :</t>
  </si>
  <si>
    <t xml:space="preserve">جمع </t>
  </si>
  <si>
    <t>رئیس حسابداری صندوق های سرمایه گذاری سبدگردانی فراز : خانم  هلیا فراهانی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</si>
</sst>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name val="Calibri"/>
    </font>
    <font>
      <sz val="12"/>
      <name val="B Nazanin"/>
    </font>
    <font>
      <b/>
      <sz val="12"/>
      <name val="B Nazanin"/>
    </font>
    <font>
      <b/>
      <u/>
      <sz val="18"/>
      <name val="B Nazanin"/>
      <charset val="178"/>
    </font>
    <font>
      <sz val="11"/>
      <color indexed="8"/>
      <name val="B Nazanin"/>
      <charset val="178"/>
    </font>
    <font>
      <sz val="11"/>
      <name val="B Nazanin"/>
      <charset val="178"/>
    </font>
    <font>
      <b/>
      <sz val="18"/>
      <name val="B Farnaz"/>
      <charset val="178"/>
    </font>
    <font>
      <b/>
      <sz val="11"/>
      <name val="Arial Narrow"/>
      <family val="2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color rgb="FF000000"/>
      <name val="B Nazanin"/>
      <charset val="178"/>
    </font>
    <font>
      <b/>
      <sz val="12"/>
      <name val="B Nazanin"/>
      <charset val="178"/>
    </font>
    <font>
      <sz val="12"/>
      <color rgb="FFFF0000"/>
      <name val="B Nazanin"/>
      <charset val="178"/>
    </font>
    <font>
      <b/>
      <sz val="11"/>
      <color rgb="FF000000"/>
      <name val="B Nazanin"/>
      <charset val="178"/>
    </font>
    <font>
      <b/>
      <sz val="11"/>
      <name val="B Nazanin"/>
      <charset val="178"/>
    </font>
    <font>
      <sz val="24"/>
      <color indexed="8"/>
      <name val="B Nazanin"/>
      <charset val="178"/>
    </font>
    <font>
      <sz val="24"/>
      <name val="B Nazanin"/>
      <charset val="178"/>
    </font>
    <font>
      <sz val="24"/>
      <color rgb="FFFF0000"/>
      <name val="B Nazanin"/>
      <charset val="178"/>
    </font>
    <font>
      <sz val="14"/>
      <name val="B Nazanin"/>
      <charset val="178"/>
    </font>
    <font>
      <sz val="14"/>
      <color indexed="8"/>
      <name val="B Nazanin"/>
      <charset val="178"/>
    </font>
    <font>
      <b/>
      <sz val="18"/>
      <color rgb="FF000000"/>
      <name val="B Nazanin"/>
      <charset val="178"/>
    </font>
    <font>
      <b/>
      <sz val="14"/>
      <name val="B Nazanin"/>
      <charset val="178"/>
    </font>
    <font>
      <sz val="14"/>
      <color rgb="FFFF0000"/>
      <name val="B Nazanin"/>
      <charset val="178"/>
    </font>
    <font>
      <sz val="14"/>
      <color theme="1" tint="4.9989318521683403E-2"/>
      <name val="B Nazanin"/>
      <charset val="178"/>
    </font>
    <font>
      <b/>
      <sz val="14"/>
      <color rgb="FF000000"/>
      <name val="B Nazanin"/>
      <charset val="178"/>
    </font>
    <font>
      <sz val="16"/>
      <name val="B Nazanin"/>
      <charset val="178"/>
    </font>
    <font>
      <sz val="16"/>
      <color rgb="FFFF0000"/>
      <name val="B Nazanin"/>
      <charset val="178"/>
    </font>
    <font>
      <b/>
      <sz val="14"/>
      <color rgb="FFFF0000"/>
      <name val="B Nazanin"/>
      <charset val="178"/>
    </font>
    <font>
      <sz val="14"/>
      <color theme="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37" fontId="3" fillId="0" borderId="0" xfId="0" applyNumberFormat="1" applyFont="1" applyAlignment="1">
      <alignment vertical="center"/>
    </xf>
    <xf numFmtId="0" fontId="5" fillId="0" borderId="0" xfId="0" applyFont="1"/>
    <xf numFmtId="0" fontId="8" fillId="0" borderId="0" xfId="0" applyFont="1"/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11" xfId="0" applyFont="1" applyBorder="1"/>
    <xf numFmtId="0" fontId="11" fillId="0" borderId="9" xfId="0" applyFont="1" applyBorder="1" applyAlignment="1">
      <alignment horizontal="center"/>
    </xf>
    <xf numFmtId="37" fontId="8" fillId="0" borderId="9" xfId="0" applyNumberFormat="1" applyFont="1" applyBorder="1" applyAlignment="1">
      <alignment horizontal="center" vertical="center"/>
    </xf>
    <xf numFmtId="3" fontId="12" fillId="0" borderId="0" xfId="0" applyNumberFormat="1" applyFont="1" applyAlignment="1">
      <alignment horizontal="center"/>
    </xf>
    <xf numFmtId="37" fontId="8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10" fontId="8" fillId="0" borderId="0" xfId="0" applyNumberFormat="1" applyFont="1" applyAlignment="1">
      <alignment horizontal="center"/>
    </xf>
    <xf numFmtId="10" fontId="8" fillId="0" borderId="0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3" fontId="12" fillId="0" borderId="9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5" fillId="0" borderId="0" xfId="0" applyFont="1" applyBorder="1"/>
    <xf numFmtId="0" fontId="8" fillId="0" borderId="0" xfId="0" applyFont="1" applyBorder="1"/>
    <xf numFmtId="0" fontId="14" fillId="0" borderId="0" xfId="0" applyFont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10" fontId="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37" fontId="16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/>
    </xf>
    <xf numFmtId="37" fontId="17" fillId="0" borderId="0" xfId="0" applyNumberFormat="1" applyFont="1" applyAlignment="1">
      <alignment horizontal="center" vertical="center"/>
    </xf>
    <xf numFmtId="37" fontId="18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8" fillId="0" borderId="0" xfId="0" applyFont="1"/>
    <xf numFmtId="37" fontId="18" fillId="0" borderId="9" xfId="0" applyNumberFormat="1" applyFont="1" applyBorder="1" applyAlignment="1">
      <alignment horizontal="center" vertical="center"/>
    </xf>
    <xf numFmtId="10" fontId="8" fillId="0" borderId="9" xfId="0" applyNumberFormat="1" applyFont="1" applyBorder="1" applyAlignment="1">
      <alignment horizontal="center"/>
    </xf>
    <xf numFmtId="10" fontId="8" fillId="0" borderId="0" xfId="0" applyNumberFormat="1" applyFont="1"/>
    <xf numFmtId="0" fontId="10" fillId="0" borderId="10" xfId="0" applyFont="1" applyBorder="1" applyAlignment="1">
      <alignment horizontal="center" vertical="center"/>
    </xf>
    <xf numFmtId="0" fontId="1" fillId="0" borderId="0" xfId="0" applyFont="1" applyBorder="1"/>
    <xf numFmtId="0" fontId="11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10" fontId="8" fillId="0" borderId="0" xfId="0" applyNumberFormat="1" applyFont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/>
    </xf>
    <xf numFmtId="10" fontId="8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5" fillId="0" borderId="9" xfId="0" applyFont="1" applyBorder="1"/>
    <xf numFmtId="0" fontId="8" fillId="0" borderId="9" xfId="0" applyFont="1" applyBorder="1"/>
    <xf numFmtId="0" fontId="11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37" fontId="11" fillId="0" borderId="9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1" fillId="0" borderId="0" xfId="0" applyFont="1"/>
    <xf numFmtId="3" fontId="8" fillId="0" borderId="9" xfId="0" applyNumberFormat="1" applyFont="1" applyBorder="1" applyAlignment="1">
      <alignment horizontal="center"/>
    </xf>
    <xf numFmtId="0" fontId="21" fillId="0" borderId="0" xfId="0" applyFont="1"/>
    <xf numFmtId="3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10" fontId="22" fillId="0" borderId="0" xfId="0" applyNumberFormat="1" applyFont="1" applyAlignment="1">
      <alignment horizontal="center"/>
    </xf>
    <xf numFmtId="0" fontId="10" fillId="0" borderId="11" xfId="0" applyFont="1" applyBorder="1" applyAlignment="1">
      <alignment vertical="center" wrapText="1"/>
    </xf>
    <xf numFmtId="3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10" fontId="23" fillId="0" borderId="0" xfId="0" applyNumberFormat="1" applyFont="1" applyAlignment="1">
      <alignment horizontal="center"/>
    </xf>
    <xf numFmtId="0" fontId="21" fillId="0" borderId="9" xfId="0" applyFont="1" applyBorder="1" applyAlignment="1">
      <alignment horizontal="center"/>
    </xf>
    <xf numFmtId="3" fontId="22" fillId="0" borderId="9" xfId="0" applyNumberFormat="1" applyFont="1" applyBorder="1" applyAlignment="1">
      <alignment horizontal="center"/>
    </xf>
    <xf numFmtId="3" fontId="22" fillId="0" borderId="0" xfId="0" applyNumberFormat="1" applyFont="1" applyAlignment="1">
      <alignment horizontal="center"/>
    </xf>
    <xf numFmtId="10" fontId="18" fillId="0" borderId="9" xfId="0" applyNumberFormat="1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3" fontId="18" fillId="0" borderId="9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4" fillId="0" borderId="11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 wrapText="1"/>
    </xf>
    <xf numFmtId="3" fontId="25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/>
    </xf>
    <xf numFmtId="10" fontId="21" fillId="0" borderId="0" xfId="0" applyNumberFormat="1" applyFont="1" applyAlignment="1">
      <alignment horizontal="center"/>
    </xf>
    <xf numFmtId="3" fontId="26" fillId="0" borderId="0" xfId="0" applyNumberFormat="1" applyFont="1" applyAlignment="1">
      <alignment horizontal="center" vertical="center"/>
    </xf>
    <xf numFmtId="10" fontId="27" fillId="0" borderId="0" xfId="0" applyNumberFormat="1" applyFont="1" applyAlignment="1">
      <alignment horizontal="center"/>
    </xf>
    <xf numFmtId="10" fontId="28" fillId="0" borderId="0" xfId="0" applyNumberFormat="1" applyFont="1" applyAlignment="1">
      <alignment horizontal="center"/>
    </xf>
    <xf numFmtId="3" fontId="26" fillId="0" borderId="9" xfId="0" applyNumberFormat="1" applyFont="1" applyBorder="1" applyAlignment="1">
      <alignment horizontal="center" vertical="center"/>
    </xf>
    <xf numFmtId="10" fontId="27" fillId="0" borderId="9" xfId="0" applyNumberFormat="1" applyFont="1" applyBorder="1" applyAlignment="1">
      <alignment horizontal="center"/>
    </xf>
    <xf numFmtId="37" fontId="3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473677</xdr:colOff>
      <xdr:row>4</xdr:row>
      <xdr:rowOff>9525</xdr:rowOff>
    </xdr:from>
    <xdr:to>
      <xdr:col>6</xdr:col>
      <xdr:colOff>76201</xdr:colOff>
      <xdr:row>12</xdr:row>
      <xdr:rowOff>62212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17498E-EC6B-46DF-98F5-CED3FB6B4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828774" y="771525"/>
          <a:ext cx="2164749" cy="15766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6AA46-F813-420C-9029-72DAEE84ADCA}">
  <sheetPr>
    <tabColor theme="4" tint="-0.249977111117893"/>
  </sheetPr>
  <dimension ref="A20:K31"/>
  <sheetViews>
    <sheetView rightToLeft="1" tabSelected="1" workbookViewId="0">
      <selection activeCell="Q17" sqref="Q17"/>
    </sheetView>
  </sheetViews>
  <sheetFormatPr defaultRowHeight="15"/>
  <cols>
    <col min="5" max="5" width="11" customWidth="1"/>
  </cols>
  <sheetData>
    <row r="20" spans="1:11" ht="30">
      <c r="A20" s="82" t="s">
        <v>94</v>
      </c>
      <c r="B20" s="82"/>
      <c r="C20" s="82"/>
      <c r="D20" s="82"/>
      <c r="E20" s="82"/>
      <c r="F20" s="82"/>
      <c r="G20" s="82"/>
      <c r="H20" s="82"/>
      <c r="I20" s="82"/>
      <c r="J20" s="3"/>
      <c r="K20" s="3"/>
    </row>
    <row r="21" spans="1:11" ht="30">
      <c r="A21" s="82" t="s">
        <v>95</v>
      </c>
      <c r="B21" s="82"/>
      <c r="C21" s="82"/>
      <c r="D21" s="82"/>
      <c r="E21" s="82"/>
      <c r="F21" s="82"/>
      <c r="G21" s="82"/>
      <c r="H21" s="82"/>
      <c r="I21" s="82"/>
      <c r="J21" s="3"/>
      <c r="K21" s="3"/>
    </row>
    <row r="22" spans="1:11" ht="30">
      <c r="A22" s="82" t="s">
        <v>96</v>
      </c>
      <c r="B22" s="82"/>
      <c r="C22" s="82"/>
      <c r="D22" s="82"/>
      <c r="E22" s="82"/>
      <c r="F22" s="82"/>
      <c r="G22" s="82"/>
      <c r="H22" s="82"/>
      <c r="I22" s="82"/>
      <c r="J22" s="4"/>
      <c r="K22" s="4"/>
    </row>
    <row r="26" spans="1:11" ht="15.75" thickBot="1"/>
    <row r="27" spans="1:11">
      <c r="C27" s="83" t="s">
        <v>97</v>
      </c>
      <c r="D27" s="84"/>
      <c r="E27" s="84"/>
      <c r="F27" s="84"/>
      <c r="G27" s="85"/>
    </row>
    <row r="28" spans="1:11" ht="15.75" thickBot="1">
      <c r="C28" s="86"/>
      <c r="D28" s="87"/>
      <c r="E28" s="87"/>
      <c r="F28" s="87"/>
      <c r="G28" s="88"/>
    </row>
    <row r="29" spans="1:11" ht="15" customHeight="1">
      <c r="A29" s="89" t="s">
        <v>99</v>
      </c>
      <c r="B29" s="90"/>
      <c r="C29" s="90"/>
      <c r="D29" s="90"/>
      <c r="E29" s="90"/>
      <c r="F29" s="90"/>
      <c r="G29" s="90"/>
      <c r="H29" s="90"/>
      <c r="I29" s="91"/>
    </row>
    <row r="30" spans="1:11" ht="15.75" customHeight="1">
      <c r="A30" s="92"/>
      <c r="B30" s="93"/>
      <c r="C30" s="93"/>
      <c r="D30" s="93"/>
      <c r="E30" s="93"/>
      <c r="F30" s="93"/>
      <c r="G30" s="93"/>
      <c r="H30" s="93"/>
      <c r="I30" s="94"/>
    </row>
    <row r="31" spans="1:11" ht="15.75" thickBot="1">
      <c r="A31" s="95"/>
      <c r="B31" s="96"/>
      <c r="C31" s="96"/>
      <c r="D31" s="96"/>
      <c r="E31" s="96"/>
      <c r="F31" s="96"/>
      <c r="G31" s="96"/>
      <c r="H31" s="96"/>
      <c r="I31" s="97"/>
    </row>
  </sheetData>
  <mergeCells count="5">
    <mergeCell ref="A20:I20"/>
    <mergeCell ref="A21:I21"/>
    <mergeCell ref="A22:I22"/>
    <mergeCell ref="C27:G28"/>
    <mergeCell ref="A29:I31"/>
  </mergeCells>
  <pageMargins left="0.7" right="0.7" top="0.75" bottom="0.75" header="0.3" footer="0.3"/>
  <pageSetup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C13" sqref="C13"/>
    </sheetView>
  </sheetViews>
  <sheetFormatPr defaultRowHeight="15"/>
  <cols>
    <col min="1" max="1" width="24.7109375" style="1" customWidth="1"/>
    <col min="2" max="2" width="1" style="1" customWidth="1"/>
    <col min="3" max="3" width="28.85546875" style="1" customWidth="1"/>
    <col min="4" max="4" width="1" style="1" customWidth="1"/>
    <col min="5" max="5" width="27.28515625" style="1" customWidth="1"/>
    <col min="6" max="6" width="1" style="1" customWidth="1"/>
    <col min="7" max="7" width="32.85546875" style="1" customWidth="1"/>
    <col min="8" max="8" width="1" style="1" customWidth="1"/>
    <col min="9" max="9" width="9.140625" style="1" customWidth="1"/>
    <col min="10" max="16384" width="9.140625" style="1"/>
  </cols>
  <sheetData>
    <row r="2" spans="1:7" ht="30">
      <c r="A2" s="112" t="s">
        <v>0</v>
      </c>
      <c r="B2" s="112"/>
      <c r="C2" s="112"/>
      <c r="D2" s="112"/>
      <c r="E2" s="112"/>
      <c r="F2" s="112"/>
      <c r="G2" s="112"/>
    </row>
    <row r="3" spans="1:7" ht="30">
      <c r="A3" s="112" t="s">
        <v>70</v>
      </c>
      <c r="B3" s="112"/>
      <c r="C3" s="112"/>
      <c r="D3" s="112"/>
      <c r="E3" s="112"/>
      <c r="F3" s="112"/>
      <c r="G3" s="112"/>
    </row>
    <row r="4" spans="1:7" ht="30">
      <c r="A4" s="112" t="s">
        <v>2</v>
      </c>
      <c r="B4" s="112"/>
      <c r="C4" s="112"/>
      <c r="D4" s="112"/>
      <c r="E4" s="112"/>
      <c r="F4" s="112"/>
      <c r="G4" s="112"/>
    </row>
    <row r="6" spans="1:7" ht="24">
      <c r="A6" s="72" t="s">
        <v>74</v>
      </c>
      <c r="B6" s="34"/>
      <c r="C6" s="72" t="s">
        <v>60</v>
      </c>
      <c r="D6" s="34"/>
      <c r="E6" s="73" t="s">
        <v>88</v>
      </c>
      <c r="F6" s="34"/>
      <c r="G6" s="73" t="s">
        <v>13</v>
      </c>
    </row>
    <row r="7" spans="1:7" ht="24.75">
      <c r="A7" s="57" t="s">
        <v>91</v>
      </c>
      <c r="B7" s="34"/>
      <c r="C7" s="77">
        <v>-17556604478</v>
      </c>
      <c r="D7" s="75"/>
      <c r="E7" s="79">
        <v>1.0196000000000001</v>
      </c>
      <c r="F7" s="74"/>
      <c r="G7" s="78">
        <v>-3.3099999999999997E-2</v>
      </c>
    </row>
    <row r="8" spans="1:7" ht="24.75">
      <c r="A8" s="57" t="s">
        <v>92</v>
      </c>
      <c r="B8" s="34"/>
      <c r="C8" s="74">
        <f>'سرمایه‌گذاری در اوراق بهادار'!I16</f>
        <v>397356860</v>
      </c>
      <c r="D8" s="75"/>
      <c r="E8" s="60">
        <v>-1.7399999999999999E-2</v>
      </c>
      <c r="F8" s="74"/>
      <c r="G8" s="76">
        <v>5.9999999999999995E-4</v>
      </c>
    </row>
    <row r="9" spans="1:7" ht="24.75">
      <c r="A9" s="57" t="s">
        <v>93</v>
      </c>
      <c r="B9" s="34"/>
      <c r="C9" s="74">
        <v>0</v>
      </c>
      <c r="D9" s="75"/>
      <c r="E9" s="79">
        <v>0</v>
      </c>
      <c r="F9" s="74"/>
      <c r="G9" s="76">
        <v>0</v>
      </c>
    </row>
    <row r="10" spans="1:7" ht="24.75">
      <c r="A10" s="65" t="s">
        <v>90</v>
      </c>
      <c r="B10" s="34"/>
      <c r="C10" s="80">
        <f>SUM(C7:C9)</f>
        <v>-17159247618</v>
      </c>
      <c r="D10" s="75"/>
      <c r="E10" s="68">
        <f>SUM(E7:E9)</f>
        <v>1.0022</v>
      </c>
      <c r="F10" s="74"/>
      <c r="G10" s="81">
        <f>SUM(G7:G9)</f>
        <v>-3.2499999999999994E-2</v>
      </c>
    </row>
    <row r="11" spans="1:7" ht="18.75">
      <c r="A11" s="6"/>
      <c r="B11" s="6"/>
      <c r="C11" s="6"/>
      <c r="D11" s="6"/>
      <c r="E11" s="6"/>
      <c r="F11" s="6"/>
      <c r="G11" s="6"/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2:Y19"/>
  <sheetViews>
    <sheetView rightToLeft="1" zoomScaleNormal="100" workbookViewId="0">
      <selection activeCell="M26" sqref="M26"/>
    </sheetView>
  </sheetViews>
  <sheetFormatPr defaultRowHeight="15"/>
  <cols>
    <col min="1" max="1" width="31.28515625" style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0.570312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11.28515625" style="1" bestFit="1" customWidth="1"/>
    <col min="14" max="14" width="1" style="1" customWidth="1"/>
    <col min="15" max="15" width="16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2.5703125" style="1" customWidth="1"/>
    <col min="20" max="20" width="1" style="1" customWidth="1"/>
    <col min="21" max="21" width="18.710937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14.7109375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6.25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</row>
    <row r="3" spans="1:25" ht="26.25">
      <c r="A3" s="99" t="s">
        <v>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</row>
    <row r="4" spans="1:25" ht="26.25">
      <c r="A4" s="99" t="s">
        <v>2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</row>
    <row r="6" spans="1:25" s="6" customFormat="1" ht="21">
      <c r="A6" s="102" t="s">
        <v>3</v>
      </c>
      <c r="C6" s="102" t="s">
        <v>4</v>
      </c>
      <c r="D6" s="102" t="s">
        <v>4</v>
      </c>
      <c r="E6" s="102" t="s">
        <v>4</v>
      </c>
      <c r="F6" s="102" t="s">
        <v>4</v>
      </c>
      <c r="G6" s="102" t="s">
        <v>4</v>
      </c>
      <c r="I6" s="102" t="s">
        <v>5</v>
      </c>
      <c r="J6" s="102" t="s">
        <v>5</v>
      </c>
      <c r="K6" s="102" t="s">
        <v>5</v>
      </c>
      <c r="L6" s="102" t="s">
        <v>5</v>
      </c>
      <c r="M6" s="102" t="s">
        <v>5</v>
      </c>
      <c r="N6" s="102" t="s">
        <v>5</v>
      </c>
      <c r="O6" s="102" t="s">
        <v>5</v>
      </c>
      <c r="Q6" s="7" t="s">
        <v>6</v>
      </c>
      <c r="R6" s="8"/>
      <c r="S6" s="7" t="s">
        <v>6</v>
      </c>
      <c r="T6" s="8"/>
      <c r="U6" s="7" t="s">
        <v>6</v>
      </c>
      <c r="V6" s="8"/>
      <c r="W6" s="7" t="s">
        <v>6</v>
      </c>
      <c r="X6" s="8"/>
      <c r="Y6" s="7" t="s">
        <v>6</v>
      </c>
    </row>
    <row r="7" spans="1:25" s="6" customFormat="1" ht="21">
      <c r="A7" s="105" t="s">
        <v>3</v>
      </c>
      <c r="C7" s="102" t="s">
        <v>7</v>
      </c>
      <c r="E7" s="102" t="s">
        <v>8</v>
      </c>
      <c r="G7" s="102" t="s">
        <v>9</v>
      </c>
      <c r="I7" s="104" t="s">
        <v>10</v>
      </c>
      <c r="J7" s="104" t="s">
        <v>10</v>
      </c>
      <c r="K7" s="104" t="s">
        <v>10</v>
      </c>
      <c r="M7" s="104" t="s">
        <v>11</v>
      </c>
      <c r="N7" s="104" t="s">
        <v>11</v>
      </c>
      <c r="O7" s="104" t="s">
        <v>11</v>
      </c>
      <c r="Q7" s="102" t="s">
        <v>7</v>
      </c>
      <c r="S7" s="102" t="s">
        <v>12</v>
      </c>
      <c r="T7" s="98"/>
      <c r="U7" s="102" t="s">
        <v>8</v>
      </c>
      <c r="V7" s="98"/>
      <c r="W7" s="102" t="s">
        <v>9</v>
      </c>
      <c r="X7" s="98"/>
      <c r="Y7" s="100" t="s">
        <v>13</v>
      </c>
    </row>
    <row r="8" spans="1:25" s="6" customFormat="1" ht="21">
      <c r="A8" s="103" t="s">
        <v>3</v>
      </c>
      <c r="C8" s="103" t="s">
        <v>7</v>
      </c>
      <c r="E8" s="103" t="s">
        <v>8</v>
      </c>
      <c r="G8" s="103" t="s">
        <v>9</v>
      </c>
      <c r="I8" s="9" t="s">
        <v>7</v>
      </c>
      <c r="K8" s="9" t="s">
        <v>8</v>
      </c>
      <c r="M8" s="8" t="s">
        <v>7</v>
      </c>
      <c r="O8" s="8" t="s">
        <v>14</v>
      </c>
      <c r="Q8" s="103" t="s">
        <v>7</v>
      </c>
      <c r="R8" s="10"/>
      <c r="S8" s="103" t="s">
        <v>12</v>
      </c>
      <c r="T8" s="98"/>
      <c r="U8" s="103" t="s">
        <v>8</v>
      </c>
      <c r="V8" s="98"/>
      <c r="W8" s="103" t="s">
        <v>9</v>
      </c>
      <c r="X8" s="98"/>
      <c r="Y8" s="101" t="s">
        <v>13</v>
      </c>
    </row>
    <row r="9" spans="1:25" ht="18.75">
      <c r="A9" s="2" t="s">
        <v>15</v>
      </c>
      <c r="C9" s="15">
        <v>6670433</v>
      </c>
      <c r="D9" s="15"/>
      <c r="E9" s="15">
        <v>16700234879</v>
      </c>
      <c r="F9" s="15"/>
      <c r="G9" s="15">
        <v>15356997436.999701</v>
      </c>
      <c r="H9" s="15"/>
      <c r="I9" s="15">
        <v>180880</v>
      </c>
      <c r="J9" s="15"/>
      <c r="K9" s="15">
        <v>374364969</v>
      </c>
      <c r="L9" s="15"/>
      <c r="M9" s="13">
        <v>-362500</v>
      </c>
      <c r="N9" s="15"/>
      <c r="O9" s="15">
        <v>790671168</v>
      </c>
      <c r="P9" s="15"/>
      <c r="Q9" s="15">
        <v>6488813</v>
      </c>
      <c r="R9" s="15"/>
      <c r="S9" s="15">
        <v>2329</v>
      </c>
      <c r="T9" s="15"/>
      <c r="U9" s="15">
        <v>16170812454</v>
      </c>
      <c r="V9" s="15"/>
      <c r="W9" s="15">
        <v>15100960018.4375</v>
      </c>
      <c r="Y9" s="16">
        <v>2.8500000000000001E-2</v>
      </c>
    </row>
    <row r="10" spans="1:25" ht="18.75">
      <c r="A10" s="2" t="s">
        <v>16</v>
      </c>
      <c r="C10" s="15">
        <v>751126</v>
      </c>
      <c r="D10" s="15"/>
      <c r="E10" s="15">
        <v>34700216030</v>
      </c>
      <c r="F10" s="15"/>
      <c r="G10" s="15">
        <v>36045785896</v>
      </c>
      <c r="H10" s="15"/>
      <c r="I10" s="15">
        <v>2970</v>
      </c>
      <c r="J10" s="15"/>
      <c r="K10" s="15">
        <v>143079840</v>
      </c>
      <c r="L10" s="15"/>
      <c r="M10" s="13">
        <v>-42511</v>
      </c>
      <c r="N10" s="15"/>
      <c r="O10" s="15">
        <v>2048872344</v>
      </c>
      <c r="P10" s="15"/>
      <c r="Q10" s="15">
        <v>711585</v>
      </c>
      <c r="R10" s="15"/>
      <c r="S10" s="15">
        <v>48875</v>
      </c>
      <c r="T10" s="15"/>
      <c r="U10" s="15">
        <v>32849976769</v>
      </c>
      <c r="V10" s="15"/>
      <c r="W10" s="15">
        <v>34772195865.585899</v>
      </c>
      <c r="Y10" s="16">
        <v>6.5600000000000006E-2</v>
      </c>
    </row>
    <row r="11" spans="1:25" ht="18.75">
      <c r="A11" s="2" t="s">
        <v>17</v>
      </c>
      <c r="C11" s="15">
        <v>12230741</v>
      </c>
      <c r="D11" s="15"/>
      <c r="E11" s="15">
        <v>176485313076</v>
      </c>
      <c r="F11" s="15"/>
      <c r="G11" s="15">
        <v>141646554930.97601</v>
      </c>
      <c r="H11" s="15"/>
      <c r="I11" s="15">
        <v>44066</v>
      </c>
      <c r="J11" s="15"/>
      <c r="K11" s="15">
        <v>463193310</v>
      </c>
      <c r="L11" s="15"/>
      <c r="M11" s="13">
        <v>-34000</v>
      </c>
      <c r="N11" s="15"/>
      <c r="O11" s="15">
        <v>416523204</v>
      </c>
      <c r="P11" s="15"/>
      <c r="Q11" s="15">
        <v>12240807</v>
      </c>
      <c r="R11" s="15"/>
      <c r="S11" s="15">
        <v>10980</v>
      </c>
      <c r="T11" s="15"/>
      <c r="U11" s="15">
        <v>176457898283</v>
      </c>
      <c r="V11" s="15"/>
      <c r="W11" s="15">
        <v>134301913773.746</v>
      </c>
      <c r="Y11" s="16">
        <v>0.25369999999999998</v>
      </c>
    </row>
    <row r="12" spans="1:25" ht="18.75">
      <c r="A12" s="2" t="s">
        <v>18</v>
      </c>
      <c r="C12" s="15">
        <v>79953</v>
      </c>
      <c r="D12" s="15"/>
      <c r="E12" s="15">
        <v>1000079681</v>
      </c>
      <c r="F12" s="15"/>
      <c r="G12" s="15">
        <v>1002022940</v>
      </c>
      <c r="H12" s="15"/>
      <c r="I12" s="15">
        <v>58734</v>
      </c>
      <c r="J12" s="15"/>
      <c r="K12" s="15">
        <v>737661118</v>
      </c>
      <c r="L12" s="15"/>
      <c r="M12" s="13">
        <v>0</v>
      </c>
      <c r="N12" s="15"/>
      <c r="O12" s="15">
        <v>0</v>
      </c>
      <c r="P12" s="15"/>
      <c r="Q12" s="15">
        <v>138687</v>
      </c>
      <c r="R12" s="15"/>
      <c r="S12" s="15">
        <v>12770</v>
      </c>
      <c r="T12" s="15"/>
      <c r="U12" s="15">
        <v>1737740799</v>
      </c>
      <c r="V12" s="15"/>
      <c r="W12" s="15">
        <v>1770700921.3143699</v>
      </c>
      <c r="Y12" s="16">
        <v>3.3E-3</v>
      </c>
    </row>
    <row r="13" spans="1:25" ht="18.75">
      <c r="A13" s="2" t="s">
        <v>19</v>
      </c>
      <c r="C13" s="15">
        <v>5085729</v>
      </c>
      <c r="D13" s="15"/>
      <c r="E13" s="15">
        <v>22776092200</v>
      </c>
      <c r="F13" s="15"/>
      <c r="G13" s="15">
        <v>17776359733.168098</v>
      </c>
      <c r="H13" s="15"/>
      <c r="I13" s="15">
        <v>603569</v>
      </c>
      <c r="J13" s="15"/>
      <c r="K13" s="15">
        <v>1940728279</v>
      </c>
      <c r="L13" s="15"/>
      <c r="M13" s="13">
        <v>-601465</v>
      </c>
      <c r="N13" s="15"/>
      <c r="O13" s="15">
        <v>1956384638</v>
      </c>
      <c r="P13" s="15"/>
      <c r="Q13" s="15">
        <v>5087833</v>
      </c>
      <c r="R13" s="15"/>
      <c r="S13" s="15">
        <v>3491</v>
      </c>
      <c r="T13" s="15"/>
      <c r="U13" s="15">
        <v>22084625093</v>
      </c>
      <c r="V13" s="15"/>
      <c r="W13" s="15">
        <v>17748126167.9977</v>
      </c>
      <c r="Y13" s="17">
        <v>3.3500000000000002E-2</v>
      </c>
    </row>
    <row r="14" spans="1:25" ht="18.75">
      <c r="A14" s="2" t="s">
        <v>20</v>
      </c>
      <c r="C14" s="15">
        <v>895663</v>
      </c>
      <c r="D14" s="15"/>
      <c r="E14" s="15">
        <v>36327950513</v>
      </c>
      <c r="F14" s="15"/>
      <c r="G14" s="15">
        <v>29319620020.891201</v>
      </c>
      <c r="H14" s="15"/>
      <c r="I14" s="15">
        <v>59178</v>
      </c>
      <c r="J14" s="15"/>
      <c r="K14" s="15">
        <v>1886773240</v>
      </c>
      <c r="L14" s="15"/>
      <c r="M14" s="13">
        <v>-52775</v>
      </c>
      <c r="N14" s="15"/>
      <c r="O14" s="15">
        <v>1732898039</v>
      </c>
      <c r="P14" s="15"/>
      <c r="Q14" s="15">
        <v>902066</v>
      </c>
      <c r="R14" s="15"/>
      <c r="S14" s="15">
        <v>33630</v>
      </c>
      <c r="T14" s="15"/>
      <c r="U14" s="15">
        <v>36099052978</v>
      </c>
      <c r="V14" s="15"/>
      <c r="W14" s="15">
        <v>30313423855.519199</v>
      </c>
      <c r="Y14" s="17">
        <v>5.7200000000000001E-2</v>
      </c>
    </row>
    <row r="15" spans="1:25" ht="18.75">
      <c r="A15" s="2" t="s">
        <v>21</v>
      </c>
      <c r="C15" s="15">
        <v>16493387</v>
      </c>
      <c r="D15" s="15"/>
      <c r="E15" s="15">
        <v>117432915440</v>
      </c>
      <c r="F15" s="15"/>
      <c r="G15" s="15">
        <v>101192431438.903</v>
      </c>
      <c r="H15" s="15"/>
      <c r="I15" s="15">
        <v>18021</v>
      </c>
      <c r="J15" s="15"/>
      <c r="K15" s="15">
        <v>99548177</v>
      </c>
      <c r="L15" s="15"/>
      <c r="M15" s="13">
        <v>0</v>
      </c>
      <c r="N15" s="15"/>
      <c r="O15" s="15">
        <v>0</v>
      </c>
      <c r="P15" s="15"/>
      <c r="Q15" s="15">
        <v>16511408</v>
      </c>
      <c r="R15" s="15"/>
      <c r="S15" s="15">
        <v>5860</v>
      </c>
      <c r="T15" s="15"/>
      <c r="U15" s="15">
        <v>117532463617</v>
      </c>
      <c r="V15" s="15"/>
      <c r="W15" s="15">
        <v>96683315673.331207</v>
      </c>
      <c r="Y15" s="16">
        <v>0.18229999999999999</v>
      </c>
    </row>
    <row r="16" spans="1:25" ht="18.75">
      <c r="A16" s="2" t="s">
        <v>22</v>
      </c>
      <c r="C16" s="15">
        <v>37408864</v>
      </c>
      <c r="D16" s="15"/>
      <c r="E16" s="15">
        <v>139983969088</v>
      </c>
      <c r="F16" s="15"/>
      <c r="G16" s="15">
        <v>124215179734.145</v>
      </c>
      <c r="H16" s="15"/>
      <c r="I16" s="15">
        <v>9146</v>
      </c>
      <c r="J16" s="15"/>
      <c r="K16" s="15">
        <v>26615885</v>
      </c>
      <c r="L16" s="15"/>
      <c r="M16" s="13">
        <v>0</v>
      </c>
      <c r="N16" s="15"/>
      <c r="O16" s="15">
        <v>0</v>
      </c>
      <c r="P16" s="15"/>
      <c r="Q16" s="15">
        <v>37418010</v>
      </c>
      <c r="R16" s="15"/>
      <c r="S16" s="15">
        <v>3129</v>
      </c>
      <c r="T16" s="15"/>
      <c r="U16" s="15">
        <v>140010584973</v>
      </c>
      <c r="V16" s="15"/>
      <c r="W16" s="15">
        <v>116991971765.5</v>
      </c>
      <c r="Y16" s="16">
        <v>0.22059999999999999</v>
      </c>
    </row>
    <row r="17" spans="1:25" ht="18.75">
      <c r="A17" s="2" t="s">
        <v>23</v>
      </c>
      <c r="C17" s="15">
        <v>0</v>
      </c>
      <c r="D17" s="15"/>
      <c r="E17" s="15">
        <v>0</v>
      </c>
      <c r="F17" s="15"/>
      <c r="G17" s="15">
        <v>0</v>
      </c>
      <c r="H17" s="15"/>
      <c r="I17" s="15">
        <v>235764</v>
      </c>
      <c r="J17" s="15"/>
      <c r="K17" s="15">
        <v>4211218026</v>
      </c>
      <c r="L17" s="15"/>
      <c r="M17" s="13">
        <v>-6273</v>
      </c>
      <c r="N17" s="15"/>
      <c r="O17" s="15">
        <v>112266637</v>
      </c>
      <c r="P17" s="15"/>
      <c r="Q17" s="15">
        <v>229491</v>
      </c>
      <c r="R17" s="15"/>
      <c r="S17" s="15">
        <v>18049</v>
      </c>
      <c r="T17" s="15"/>
      <c r="U17" s="15">
        <v>4099136759</v>
      </c>
      <c r="V17" s="15"/>
      <c r="W17" s="15">
        <v>4141306418.4264398</v>
      </c>
      <c r="Y17" s="16">
        <v>7.7999999999999996E-3</v>
      </c>
    </row>
    <row r="18" spans="1:25" s="6" customFormat="1" ht="21">
      <c r="A18" s="11" t="s">
        <v>90</v>
      </c>
      <c r="C18" s="12">
        <f>SUM(C9:C17)</f>
        <v>79615896</v>
      </c>
      <c r="D18" s="14">
        <f t="shared" ref="D18:X18" si="0">SUM(D9:D17)</f>
        <v>0</v>
      </c>
      <c r="E18" s="12">
        <f t="shared" si="0"/>
        <v>545406770907</v>
      </c>
      <c r="F18" s="14">
        <f t="shared" si="0"/>
        <v>0</v>
      </c>
      <c r="G18" s="12">
        <f t="shared" si="0"/>
        <v>466554952131.08301</v>
      </c>
      <c r="H18" s="14">
        <f t="shared" si="0"/>
        <v>0</v>
      </c>
      <c r="I18" s="12">
        <f t="shared" si="0"/>
        <v>1212328</v>
      </c>
      <c r="J18" s="14">
        <f t="shared" si="0"/>
        <v>0</v>
      </c>
      <c r="K18" s="12">
        <f t="shared" si="0"/>
        <v>9883182844</v>
      </c>
      <c r="L18" s="14">
        <f t="shared" si="0"/>
        <v>0</v>
      </c>
      <c r="M18" s="19">
        <f>SUM(M9:M17)</f>
        <v>-1099524</v>
      </c>
      <c r="N18" s="14">
        <f t="shared" si="0"/>
        <v>0</v>
      </c>
      <c r="O18" s="12">
        <f t="shared" si="0"/>
        <v>7057616030</v>
      </c>
      <c r="P18" s="14">
        <f t="shared" si="0"/>
        <v>0</v>
      </c>
      <c r="Q18" s="12">
        <f t="shared" si="0"/>
        <v>79728700</v>
      </c>
      <c r="R18" s="14">
        <f t="shared" si="0"/>
        <v>0</v>
      </c>
      <c r="S18" s="12">
        <f t="shared" si="0"/>
        <v>139113</v>
      </c>
      <c r="T18" s="14">
        <f t="shared" si="0"/>
        <v>0</v>
      </c>
      <c r="U18" s="12">
        <f t="shared" si="0"/>
        <v>547042291725</v>
      </c>
      <c r="V18" s="14">
        <f t="shared" si="0"/>
        <v>0</v>
      </c>
      <c r="W18" s="12">
        <f>SUM(W9:W17)</f>
        <v>451823914459.85834</v>
      </c>
      <c r="X18" s="14">
        <f t="shared" si="0"/>
        <v>0</v>
      </c>
      <c r="Y18" s="36">
        <v>0.85250000000000004</v>
      </c>
    </row>
    <row r="19" spans="1:25" s="6" customFormat="1" ht="18.75"/>
  </sheetData>
  <mergeCells count="19">
    <mergeCell ref="E7:E8"/>
    <mergeCell ref="G7:G8"/>
    <mergeCell ref="C6:G6"/>
    <mergeCell ref="X7:X8"/>
    <mergeCell ref="V7:V8"/>
    <mergeCell ref="T7:T8"/>
    <mergeCell ref="A2:Y2"/>
    <mergeCell ref="A3:Y3"/>
    <mergeCell ref="A4:Y4"/>
    <mergeCell ref="Y7:Y8"/>
    <mergeCell ref="I6:O6"/>
    <mergeCell ref="Q7:Q8"/>
    <mergeCell ref="S7:S8"/>
    <mergeCell ref="U7:U8"/>
    <mergeCell ref="W7:W8"/>
    <mergeCell ref="I7:K7"/>
    <mergeCell ref="M7:O7"/>
    <mergeCell ref="A6:A8"/>
    <mergeCell ref="C7:C8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</sheetPr>
  <dimension ref="A2:AM24"/>
  <sheetViews>
    <sheetView rightToLeft="1" topLeftCell="F4" workbookViewId="0">
      <selection activeCell="S25" sqref="S25"/>
    </sheetView>
  </sheetViews>
  <sheetFormatPr defaultRowHeight="15"/>
  <cols>
    <col min="1" max="1" width="27.7109375" style="1" customWidth="1"/>
    <col min="2" max="2" width="1" style="1" customWidth="1"/>
    <col min="3" max="3" width="15.5703125" style="1" customWidth="1"/>
    <col min="4" max="4" width="1" style="1" customWidth="1"/>
    <col min="5" max="5" width="15.5703125" style="1" customWidth="1"/>
    <col min="6" max="6" width="1" style="1" customWidth="1"/>
    <col min="7" max="7" width="16.7109375" style="1" customWidth="1"/>
    <col min="8" max="8" width="1" style="1" customWidth="1"/>
    <col min="9" max="9" width="16.5703125" style="1" customWidth="1"/>
    <col min="10" max="10" width="1" style="1" customWidth="1"/>
    <col min="11" max="11" width="17.5703125" style="1" customWidth="1"/>
    <col min="12" max="12" width="1" style="1" customWidth="1"/>
    <col min="13" max="13" width="14.140625" style="1" customWidth="1"/>
    <col min="14" max="14" width="1" style="1" customWidth="1"/>
    <col min="15" max="15" width="13.28515625" style="1" customWidth="1"/>
    <col min="16" max="16" width="1" style="1" customWidth="1"/>
    <col min="17" max="17" width="17.28515625" style="1" bestFit="1" customWidth="1"/>
    <col min="18" max="18" width="1" style="1" customWidth="1"/>
    <col min="19" max="19" width="17.28515625" style="1" bestFit="1" customWidth="1"/>
    <col min="20" max="20" width="1" style="1" customWidth="1"/>
    <col min="21" max="21" width="9.140625" style="1" customWidth="1"/>
    <col min="22" max="22" width="1" style="1" customWidth="1"/>
    <col min="23" max="23" width="16" style="1" bestFit="1" customWidth="1"/>
    <col min="24" max="24" width="1" style="1" customWidth="1"/>
    <col min="25" max="25" width="9.140625" style="1" customWidth="1"/>
    <col min="26" max="26" width="3" style="1" customWidth="1"/>
    <col min="27" max="27" width="16" style="1" bestFit="1" customWidth="1"/>
    <col min="28" max="28" width="1" style="1" customWidth="1"/>
    <col min="29" max="29" width="9.140625" style="1" customWidth="1"/>
    <col min="30" max="30" width="1" style="1" customWidth="1"/>
    <col min="31" max="31" width="15.42578125" style="1" bestFit="1" customWidth="1"/>
    <col min="32" max="32" width="1" style="1" customWidth="1"/>
    <col min="33" max="33" width="17.28515625" style="1" bestFit="1" customWidth="1"/>
    <col min="34" max="34" width="1" style="1" customWidth="1"/>
    <col min="35" max="35" width="19.140625" style="1" bestFit="1" customWidth="1"/>
    <col min="36" max="36" width="1" style="1" customWidth="1"/>
    <col min="37" max="37" width="10.28515625" style="1" customWidth="1"/>
    <col min="38" max="38" width="1" style="1" customWidth="1"/>
    <col min="39" max="39" width="9.140625" style="1" customWidth="1"/>
    <col min="40" max="16384" width="9.140625" style="1"/>
  </cols>
  <sheetData>
    <row r="2" spans="1:37" ht="26.25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</row>
    <row r="3" spans="1:37" ht="26.25">
      <c r="A3" s="99" t="s">
        <v>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</row>
    <row r="4" spans="1:37" ht="26.25">
      <c r="A4" s="99" t="s">
        <v>2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</row>
    <row r="5" spans="1:37" s="23" customFormat="1" ht="19.5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22"/>
      <c r="O5" s="106"/>
      <c r="P5" s="106"/>
      <c r="Q5" s="106"/>
      <c r="R5" s="106"/>
      <c r="S5" s="106"/>
      <c r="T5" s="22"/>
      <c r="U5" s="106"/>
      <c r="V5" s="106"/>
      <c r="W5" s="106"/>
      <c r="X5" s="106"/>
      <c r="Y5" s="106"/>
      <c r="Z5" s="106"/>
      <c r="AA5" s="106"/>
      <c r="AB5" s="22"/>
      <c r="AC5" s="106"/>
      <c r="AD5" s="106"/>
      <c r="AE5" s="106"/>
      <c r="AF5" s="106"/>
      <c r="AG5" s="106"/>
      <c r="AH5" s="106"/>
      <c r="AI5" s="106"/>
      <c r="AJ5" s="106"/>
      <c r="AK5" s="106"/>
    </row>
    <row r="6" spans="1:37" s="6" customFormat="1" ht="19.5">
      <c r="A6" s="107" t="s">
        <v>25</v>
      </c>
      <c r="B6" s="107"/>
      <c r="C6" s="107" t="s">
        <v>25</v>
      </c>
      <c r="D6" s="107"/>
      <c r="E6" s="107" t="s">
        <v>25</v>
      </c>
      <c r="F6" s="107"/>
      <c r="G6" s="107" t="s">
        <v>25</v>
      </c>
      <c r="H6" s="107"/>
      <c r="I6" s="107" t="s">
        <v>25</v>
      </c>
      <c r="J6" s="107"/>
      <c r="K6" s="107" t="s">
        <v>25</v>
      </c>
      <c r="L6" s="107"/>
      <c r="M6" s="107" t="s">
        <v>25</v>
      </c>
      <c r="N6" s="47"/>
      <c r="O6" s="107" t="s">
        <v>4</v>
      </c>
      <c r="P6" s="107"/>
      <c r="Q6" s="107" t="s">
        <v>4</v>
      </c>
      <c r="R6" s="107"/>
      <c r="S6" s="107" t="s">
        <v>4</v>
      </c>
      <c r="T6" s="47"/>
      <c r="U6" s="107" t="s">
        <v>5</v>
      </c>
      <c r="V6" s="107" t="s">
        <v>5</v>
      </c>
      <c r="W6" s="107" t="s">
        <v>5</v>
      </c>
      <c r="X6" s="107"/>
      <c r="Y6" s="107" t="s">
        <v>5</v>
      </c>
      <c r="Z6" s="107" t="s">
        <v>5</v>
      </c>
      <c r="AA6" s="107" t="s">
        <v>5</v>
      </c>
      <c r="AB6" s="47"/>
      <c r="AC6" s="107" t="s">
        <v>6</v>
      </c>
      <c r="AD6" s="107"/>
      <c r="AE6" s="107" t="s">
        <v>6</v>
      </c>
      <c r="AF6" s="107"/>
      <c r="AG6" s="107" t="s">
        <v>6</v>
      </c>
      <c r="AH6" s="107"/>
      <c r="AI6" s="107" t="s">
        <v>6</v>
      </c>
      <c r="AJ6" s="107"/>
      <c r="AK6" s="107" t="s">
        <v>6</v>
      </c>
    </row>
    <row r="7" spans="1:37" s="6" customFormat="1" ht="19.5">
      <c r="A7" s="107" t="s">
        <v>26</v>
      </c>
      <c r="B7" s="5"/>
      <c r="C7" s="109" t="s">
        <v>27</v>
      </c>
      <c r="D7" s="5"/>
      <c r="E7" s="109" t="s">
        <v>28</v>
      </c>
      <c r="F7" s="5"/>
      <c r="G7" s="107" t="s">
        <v>29</v>
      </c>
      <c r="H7" s="5"/>
      <c r="I7" s="109" t="s">
        <v>30</v>
      </c>
      <c r="J7" s="5"/>
      <c r="K7" s="107" t="s">
        <v>31</v>
      </c>
      <c r="L7" s="5"/>
      <c r="M7" s="107" t="s">
        <v>24</v>
      </c>
      <c r="N7" s="5"/>
      <c r="O7" s="107" t="s">
        <v>7</v>
      </c>
      <c r="P7" s="5"/>
      <c r="Q7" s="109" t="s">
        <v>8</v>
      </c>
      <c r="R7" s="5"/>
      <c r="S7" s="109" t="s">
        <v>9</v>
      </c>
      <c r="T7" s="5"/>
      <c r="U7" s="111" t="s">
        <v>10</v>
      </c>
      <c r="V7" s="111" t="s">
        <v>10</v>
      </c>
      <c r="W7" s="111" t="s">
        <v>10</v>
      </c>
      <c r="X7" s="5"/>
      <c r="Y7" s="111" t="s">
        <v>11</v>
      </c>
      <c r="Z7" s="111" t="s">
        <v>11</v>
      </c>
      <c r="AA7" s="111" t="s">
        <v>11</v>
      </c>
      <c r="AB7" s="5"/>
      <c r="AC7" s="107" t="s">
        <v>7</v>
      </c>
      <c r="AD7" s="5"/>
      <c r="AE7" s="107" t="s">
        <v>32</v>
      </c>
      <c r="AF7" s="5"/>
      <c r="AG7" s="107" t="s">
        <v>8</v>
      </c>
      <c r="AH7" s="5"/>
      <c r="AI7" s="107" t="s">
        <v>9</v>
      </c>
      <c r="AJ7" s="5"/>
      <c r="AK7" s="109" t="s">
        <v>13</v>
      </c>
    </row>
    <row r="8" spans="1:37" s="6" customFormat="1" ht="19.5">
      <c r="A8" s="108" t="s">
        <v>26</v>
      </c>
      <c r="B8" s="5"/>
      <c r="C8" s="110" t="s">
        <v>27</v>
      </c>
      <c r="D8" s="5"/>
      <c r="E8" s="110" t="s">
        <v>28</v>
      </c>
      <c r="F8" s="5"/>
      <c r="G8" s="108" t="s">
        <v>29</v>
      </c>
      <c r="H8" s="5"/>
      <c r="I8" s="110" t="s">
        <v>30</v>
      </c>
      <c r="J8" s="5"/>
      <c r="K8" s="108" t="s">
        <v>31</v>
      </c>
      <c r="L8" s="5"/>
      <c r="M8" s="108" t="s">
        <v>24</v>
      </c>
      <c r="N8" s="5"/>
      <c r="O8" s="108" t="s">
        <v>7</v>
      </c>
      <c r="P8" s="5"/>
      <c r="Q8" s="110" t="s">
        <v>8</v>
      </c>
      <c r="R8" s="5"/>
      <c r="S8" s="110" t="s">
        <v>9</v>
      </c>
      <c r="T8" s="5"/>
      <c r="U8" s="20" t="s">
        <v>7</v>
      </c>
      <c r="V8" s="5"/>
      <c r="W8" s="20" t="s">
        <v>8</v>
      </c>
      <c r="X8" s="5"/>
      <c r="Y8" s="20" t="s">
        <v>7</v>
      </c>
      <c r="Z8" s="5"/>
      <c r="AA8" s="21" t="s">
        <v>14</v>
      </c>
      <c r="AB8" s="5"/>
      <c r="AC8" s="108" t="s">
        <v>7</v>
      </c>
      <c r="AD8" s="5"/>
      <c r="AE8" s="108" t="s">
        <v>32</v>
      </c>
      <c r="AF8" s="5"/>
      <c r="AG8" s="108" t="s">
        <v>8</v>
      </c>
      <c r="AH8" s="5"/>
      <c r="AI8" s="108" t="s">
        <v>9</v>
      </c>
      <c r="AJ8" s="5"/>
      <c r="AK8" s="110" t="s">
        <v>13</v>
      </c>
    </row>
    <row r="9" spans="1:37" ht="19.5">
      <c r="A9" s="24" t="s">
        <v>33</v>
      </c>
      <c r="B9" s="5"/>
      <c r="C9" s="5" t="s">
        <v>34</v>
      </c>
      <c r="D9" s="5"/>
      <c r="E9" s="5" t="s">
        <v>34</v>
      </c>
      <c r="F9" s="5"/>
      <c r="G9" s="25" t="s">
        <v>35</v>
      </c>
      <c r="H9" s="25"/>
      <c r="I9" s="25" t="s">
        <v>36</v>
      </c>
      <c r="J9" s="25"/>
      <c r="K9" s="25">
        <v>0</v>
      </c>
      <c r="L9" s="25"/>
      <c r="M9" s="25">
        <v>0</v>
      </c>
      <c r="N9" s="25"/>
      <c r="O9" s="25">
        <v>245</v>
      </c>
      <c r="P9" s="25"/>
      <c r="Q9" s="26">
        <v>192439918</v>
      </c>
      <c r="R9" s="25"/>
      <c r="S9" s="26">
        <v>194589720</v>
      </c>
      <c r="T9" s="25"/>
      <c r="U9" s="26">
        <v>600</v>
      </c>
      <c r="V9" s="25"/>
      <c r="W9" s="26">
        <v>477145680</v>
      </c>
      <c r="X9" s="25"/>
      <c r="Y9" s="26">
        <v>0</v>
      </c>
      <c r="Z9" s="25"/>
      <c r="AA9" s="26">
        <v>0</v>
      </c>
      <c r="AB9" s="25"/>
      <c r="AC9" s="26">
        <v>645</v>
      </c>
      <c r="AD9" s="25"/>
      <c r="AE9" s="26">
        <v>796880</v>
      </c>
      <c r="AF9" s="25"/>
      <c r="AG9" s="26">
        <v>511871338</v>
      </c>
      <c r="AH9" s="25"/>
      <c r="AI9" s="26">
        <v>513614958</v>
      </c>
      <c r="AJ9" s="25"/>
      <c r="AK9" s="27">
        <v>1E-3</v>
      </c>
    </row>
    <row r="10" spans="1:37" ht="19.5">
      <c r="A10" s="24" t="s">
        <v>33</v>
      </c>
      <c r="B10" s="5"/>
      <c r="C10" s="5" t="s">
        <v>34</v>
      </c>
      <c r="D10" s="5"/>
      <c r="E10" s="5" t="s">
        <v>34</v>
      </c>
      <c r="F10" s="5"/>
      <c r="G10" s="25" t="s">
        <v>35</v>
      </c>
      <c r="H10" s="25"/>
      <c r="I10" s="25" t="s">
        <v>36</v>
      </c>
      <c r="J10" s="25"/>
      <c r="K10" s="25">
        <v>0</v>
      </c>
      <c r="L10" s="25"/>
      <c r="M10" s="25">
        <v>0</v>
      </c>
      <c r="N10" s="25"/>
      <c r="O10" s="25">
        <v>245</v>
      </c>
      <c r="P10" s="25"/>
      <c r="Q10" s="26">
        <v>192439918</v>
      </c>
      <c r="R10" s="25"/>
      <c r="S10" s="26">
        <v>194589720</v>
      </c>
      <c r="T10" s="25"/>
      <c r="U10" s="26">
        <v>600</v>
      </c>
      <c r="V10" s="25"/>
      <c r="W10" s="26">
        <v>477145680</v>
      </c>
      <c r="X10" s="25"/>
      <c r="Y10" s="26">
        <v>0</v>
      </c>
      <c r="Z10" s="25"/>
      <c r="AA10" s="26">
        <v>0</v>
      </c>
      <c r="AB10" s="25"/>
      <c r="AC10" s="26">
        <v>11355</v>
      </c>
      <c r="AD10" s="25"/>
      <c r="AE10" s="26">
        <v>796880</v>
      </c>
      <c r="AF10" s="25"/>
      <c r="AG10" s="26">
        <v>8919621537</v>
      </c>
      <c r="AH10" s="25"/>
      <c r="AI10" s="26">
        <v>9042012185</v>
      </c>
      <c r="AJ10" s="25"/>
      <c r="AK10" s="27">
        <v>1.7100000000000001E-2</v>
      </c>
    </row>
    <row r="11" spans="1:37" ht="19.5">
      <c r="A11" s="24" t="s">
        <v>37</v>
      </c>
      <c r="B11" s="5"/>
      <c r="C11" s="5" t="s">
        <v>34</v>
      </c>
      <c r="D11" s="5"/>
      <c r="E11" s="5" t="s">
        <v>34</v>
      </c>
      <c r="F11" s="5"/>
      <c r="G11" s="25" t="s">
        <v>38</v>
      </c>
      <c r="H11" s="25"/>
      <c r="I11" s="25" t="s">
        <v>39</v>
      </c>
      <c r="J11" s="25"/>
      <c r="K11" s="25">
        <v>0</v>
      </c>
      <c r="L11" s="25"/>
      <c r="M11" s="25">
        <v>0</v>
      </c>
      <c r="N11" s="25"/>
      <c r="O11" s="25">
        <v>5776</v>
      </c>
      <c r="P11" s="25"/>
      <c r="Q11" s="26">
        <v>4999862272</v>
      </c>
      <c r="R11" s="25"/>
      <c r="S11" s="26">
        <v>5310067408</v>
      </c>
      <c r="T11" s="25"/>
      <c r="U11" s="26">
        <v>0</v>
      </c>
      <c r="V11" s="25"/>
      <c r="W11" s="26">
        <v>0</v>
      </c>
      <c r="X11" s="25"/>
      <c r="Y11" s="26">
        <v>0</v>
      </c>
      <c r="Z11" s="25"/>
      <c r="AA11" s="26">
        <v>0</v>
      </c>
      <c r="AB11" s="25"/>
      <c r="AC11" s="26">
        <v>5776</v>
      </c>
      <c r="AD11" s="25"/>
      <c r="AE11" s="26">
        <v>926590</v>
      </c>
      <c r="AF11" s="25"/>
      <c r="AG11" s="26">
        <v>4999862272</v>
      </c>
      <c r="AH11" s="25"/>
      <c r="AI11" s="26">
        <v>5348103651</v>
      </c>
      <c r="AJ11" s="25"/>
      <c r="AK11" s="27">
        <v>1.01E-2</v>
      </c>
    </row>
    <row r="12" spans="1:37" ht="19.5">
      <c r="A12" s="24" t="s">
        <v>37</v>
      </c>
      <c r="B12" s="5"/>
      <c r="C12" s="5" t="s">
        <v>34</v>
      </c>
      <c r="D12" s="5"/>
      <c r="E12" s="5" t="s">
        <v>34</v>
      </c>
      <c r="F12" s="5"/>
      <c r="G12" s="25" t="s">
        <v>38</v>
      </c>
      <c r="H12" s="25"/>
      <c r="I12" s="25" t="s">
        <v>39</v>
      </c>
      <c r="J12" s="25"/>
      <c r="K12" s="25">
        <v>0</v>
      </c>
      <c r="L12" s="25"/>
      <c r="M12" s="25">
        <v>0</v>
      </c>
      <c r="N12" s="25"/>
      <c r="O12" s="25">
        <v>5776</v>
      </c>
      <c r="P12" s="25"/>
      <c r="Q12" s="26">
        <v>4999862272</v>
      </c>
      <c r="R12" s="25"/>
      <c r="S12" s="26">
        <v>5310067408</v>
      </c>
      <c r="T12" s="25"/>
      <c r="U12" s="26">
        <v>0</v>
      </c>
      <c r="V12" s="25"/>
      <c r="W12" s="26">
        <v>0</v>
      </c>
      <c r="X12" s="25"/>
      <c r="Y12" s="26">
        <v>0</v>
      </c>
      <c r="Z12" s="25"/>
      <c r="AA12" s="26">
        <v>0</v>
      </c>
      <c r="AB12" s="25"/>
      <c r="AC12" s="26">
        <v>9691</v>
      </c>
      <c r="AD12" s="25"/>
      <c r="AE12" s="26">
        <v>926590</v>
      </c>
      <c r="AF12" s="25"/>
      <c r="AG12" s="26">
        <v>8388792465</v>
      </c>
      <c r="AH12" s="25"/>
      <c r="AI12" s="26">
        <v>8973073491</v>
      </c>
      <c r="AJ12" s="25"/>
      <c r="AK12" s="27">
        <v>1.6899999999999998E-2</v>
      </c>
    </row>
    <row r="13" spans="1:37" ht="19.5">
      <c r="A13" s="24" t="s">
        <v>37</v>
      </c>
      <c r="B13" s="5"/>
      <c r="C13" s="5" t="s">
        <v>34</v>
      </c>
      <c r="D13" s="5"/>
      <c r="E13" s="5" t="s">
        <v>34</v>
      </c>
      <c r="F13" s="5"/>
      <c r="G13" s="25" t="s">
        <v>38</v>
      </c>
      <c r="H13" s="25"/>
      <c r="I13" s="25" t="s">
        <v>39</v>
      </c>
      <c r="J13" s="25"/>
      <c r="K13" s="25">
        <v>0</v>
      </c>
      <c r="L13" s="25"/>
      <c r="M13" s="25">
        <v>0</v>
      </c>
      <c r="N13" s="25"/>
      <c r="O13" s="25">
        <v>5776</v>
      </c>
      <c r="P13" s="25"/>
      <c r="Q13" s="26">
        <v>4999862272</v>
      </c>
      <c r="R13" s="25"/>
      <c r="S13" s="26">
        <v>5310067408</v>
      </c>
      <c r="T13" s="25"/>
      <c r="U13" s="26">
        <v>0</v>
      </c>
      <c r="V13" s="25"/>
      <c r="W13" s="26">
        <v>0</v>
      </c>
      <c r="X13" s="25"/>
      <c r="Y13" s="26">
        <v>0</v>
      </c>
      <c r="Z13" s="25"/>
      <c r="AA13" s="26">
        <v>0</v>
      </c>
      <c r="AB13" s="25"/>
      <c r="AC13" s="26">
        <v>12033</v>
      </c>
      <c r="AD13" s="25"/>
      <c r="AE13" s="26">
        <v>926590</v>
      </c>
      <c r="AF13" s="25"/>
      <c r="AG13" s="26">
        <v>10416091190</v>
      </c>
      <c r="AH13" s="25"/>
      <c r="AI13" s="26">
        <v>11141573968</v>
      </c>
      <c r="AJ13" s="25"/>
      <c r="AK13" s="27">
        <v>2.1000000000000001E-2</v>
      </c>
    </row>
    <row r="14" spans="1:37" ht="19.5">
      <c r="A14" s="24" t="s">
        <v>40</v>
      </c>
      <c r="B14" s="5"/>
      <c r="C14" s="5" t="s">
        <v>34</v>
      </c>
      <c r="D14" s="5"/>
      <c r="E14" s="5" t="s">
        <v>34</v>
      </c>
      <c r="F14" s="5"/>
      <c r="G14" s="25" t="s">
        <v>41</v>
      </c>
      <c r="H14" s="25"/>
      <c r="I14" s="25" t="s">
        <v>42</v>
      </c>
      <c r="J14" s="25"/>
      <c r="K14" s="25">
        <v>0</v>
      </c>
      <c r="L14" s="25"/>
      <c r="M14" s="25">
        <v>0</v>
      </c>
      <c r="N14" s="25"/>
      <c r="O14" s="25">
        <v>5458</v>
      </c>
      <c r="P14" s="25"/>
      <c r="Q14" s="26">
        <v>4468252625</v>
      </c>
      <c r="R14" s="25"/>
      <c r="S14" s="26">
        <v>4545944798</v>
      </c>
      <c r="T14" s="25"/>
      <c r="U14" s="26">
        <v>0</v>
      </c>
      <c r="V14" s="25"/>
      <c r="W14" s="26">
        <v>0</v>
      </c>
      <c r="X14" s="25"/>
      <c r="Y14" s="26">
        <v>100</v>
      </c>
      <c r="Z14" s="25"/>
      <c r="AA14" s="26">
        <v>83468444</v>
      </c>
      <c r="AB14" s="25"/>
      <c r="AC14" s="26">
        <v>5458</v>
      </c>
      <c r="AD14" s="25"/>
      <c r="AE14" s="26">
        <v>837850</v>
      </c>
      <c r="AF14" s="25"/>
      <c r="AG14" s="26">
        <v>4468252625</v>
      </c>
      <c r="AH14" s="25"/>
      <c r="AI14" s="26">
        <v>4569669885</v>
      </c>
      <c r="AJ14" s="25"/>
      <c r="AK14" s="27">
        <v>8.6E-3</v>
      </c>
    </row>
    <row r="15" spans="1:37" ht="19.5">
      <c r="A15" s="24" t="s">
        <v>40</v>
      </c>
      <c r="B15" s="5"/>
      <c r="C15" s="5" t="s">
        <v>34</v>
      </c>
      <c r="D15" s="5"/>
      <c r="E15" s="5" t="s">
        <v>34</v>
      </c>
      <c r="F15" s="5"/>
      <c r="G15" s="25" t="s">
        <v>41</v>
      </c>
      <c r="H15" s="25"/>
      <c r="I15" s="25" t="s">
        <v>42</v>
      </c>
      <c r="J15" s="25"/>
      <c r="K15" s="25">
        <v>0</v>
      </c>
      <c r="L15" s="25"/>
      <c r="M15" s="25">
        <v>0</v>
      </c>
      <c r="N15" s="25"/>
      <c r="O15" s="25">
        <v>5458</v>
      </c>
      <c r="P15" s="25"/>
      <c r="Q15" s="26">
        <v>4468252625</v>
      </c>
      <c r="R15" s="25"/>
      <c r="S15" s="26">
        <v>4545944798</v>
      </c>
      <c r="T15" s="25"/>
      <c r="U15" s="26">
        <v>0</v>
      </c>
      <c r="V15" s="25"/>
      <c r="W15" s="26">
        <v>0</v>
      </c>
      <c r="X15" s="25"/>
      <c r="Y15" s="26">
        <v>100</v>
      </c>
      <c r="Z15" s="25"/>
      <c r="AA15" s="26">
        <v>83468444</v>
      </c>
      <c r="AB15" s="25"/>
      <c r="AC15" s="26">
        <v>12642</v>
      </c>
      <c r="AD15" s="25"/>
      <c r="AE15" s="26">
        <v>837850</v>
      </c>
      <c r="AF15" s="25"/>
      <c r="AG15" s="26">
        <v>10247444012</v>
      </c>
      <c r="AH15" s="25"/>
      <c r="AI15" s="26">
        <v>10584420427</v>
      </c>
      <c r="AJ15" s="25"/>
      <c r="AK15" s="27">
        <v>0.02</v>
      </c>
    </row>
    <row r="16" spans="1:37" ht="19.5">
      <c r="A16" s="24" t="s">
        <v>40</v>
      </c>
      <c r="B16" s="5"/>
      <c r="C16" s="5" t="s">
        <v>34</v>
      </c>
      <c r="D16" s="5"/>
      <c r="E16" s="5" t="s">
        <v>34</v>
      </c>
      <c r="F16" s="5"/>
      <c r="G16" s="25" t="s">
        <v>41</v>
      </c>
      <c r="H16" s="25"/>
      <c r="I16" s="25" t="s">
        <v>42</v>
      </c>
      <c r="J16" s="25"/>
      <c r="K16" s="25">
        <v>0</v>
      </c>
      <c r="L16" s="25"/>
      <c r="M16" s="25">
        <v>0</v>
      </c>
      <c r="N16" s="25"/>
      <c r="O16" s="25">
        <v>5458</v>
      </c>
      <c r="P16" s="25"/>
      <c r="Q16" s="26">
        <v>4468252625</v>
      </c>
      <c r="R16" s="25"/>
      <c r="S16" s="26">
        <v>4545944798</v>
      </c>
      <c r="T16" s="25"/>
      <c r="U16" s="26">
        <v>0</v>
      </c>
      <c r="V16" s="25"/>
      <c r="W16" s="26">
        <v>0</v>
      </c>
      <c r="X16" s="25"/>
      <c r="Y16" s="26">
        <v>100</v>
      </c>
      <c r="Z16" s="25"/>
      <c r="AA16" s="26">
        <v>83468444</v>
      </c>
      <c r="AB16" s="25"/>
      <c r="AC16" s="26">
        <v>300</v>
      </c>
      <c r="AD16" s="25"/>
      <c r="AE16" s="26">
        <v>837850</v>
      </c>
      <c r="AF16" s="25"/>
      <c r="AG16" s="26">
        <v>248839274</v>
      </c>
      <c r="AH16" s="25"/>
      <c r="AI16" s="26">
        <v>251172767</v>
      </c>
      <c r="AJ16" s="25"/>
      <c r="AK16" s="27">
        <v>5.0000000000000001E-4</v>
      </c>
    </row>
    <row r="17" spans="1:39" ht="19.5">
      <c r="A17" s="24" t="s">
        <v>43</v>
      </c>
      <c r="B17" s="5"/>
      <c r="C17" s="5" t="s">
        <v>34</v>
      </c>
      <c r="D17" s="5"/>
      <c r="E17" s="5" t="s">
        <v>34</v>
      </c>
      <c r="F17" s="5"/>
      <c r="G17" s="25" t="s">
        <v>44</v>
      </c>
      <c r="H17" s="25"/>
      <c r="I17" s="25" t="s">
        <v>45</v>
      </c>
      <c r="J17" s="25"/>
      <c r="K17" s="25">
        <v>0</v>
      </c>
      <c r="L17" s="25"/>
      <c r="M17" s="25">
        <v>0</v>
      </c>
      <c r="N17" s="25"/>
      <c r="O17" s="25">
        <v>5483</v>
      </c>
      <c r="P17" s="25"/>
      <c r="Q17" s="26">
        <v>4676418322</v>
      </c>
      <c r="R17" s="25"/>
      <c r="S17" s="26">
        <v>4785873394</v>
      </c>
      <c r="T17" s="25"/>
      <c r="U17" s="26">
        <v>2000</v>
      </c>
      <c r="V17" s="25"/>
      <c r="W17" s="26">
        <v>1757273100</v>
      </c>
      <c r="X17" s="25"/>
      <c r="Y17" s="26">
        <v>0</v>
      </c>
      <c r="Z17" s="25"/>
      <c r="AA17" s="26">
        <v>0</v>
      </c>
      <c r="AB17" s="25"/>
      <c r="AC17" s="26">
        <v>5483</v>
      </c>
      <c r="AD17" s="25"/>
      <c r="AE17" s="26">
        <v>879880</v>
      </c>
      <c r="AF17" s="25"/>
      <c r="AG17" s="26">
        <v>4676418322</v>
      </c>
      <c r="AH17" s="25"/>
      <c r="AI17" s="26">
        <v>4820884363</v>
      </c>
      <c r="AJ17" s="25"/>
      <c r="AK17" s="27">
        <v>9.1000000000000004E-3</v>
      </c>
    </row>
    <row r="18" spans="1:39" ht="19.5">
      <c r="A18" s="24" t="s">
        <v>43</v>
      </c>
      <c r="B18" s="5"/>
      <c r="C18" s="5" t="s">
        <v>34</v>
      </c>
      <c r="D18" s="5"/>
      <c r="E18" s="5" t="s">
        <v>34</v>
      </c>
      <c r="F18" s="5"/>
      <c r="G18" s="25" t="s">
        <v>44</v>
      </c>
      <c r="H18" s="25"/>
      <c r="I18" s="25" t="s">
        <v>45</v>
      </c>
      <c r="J18" s="25"/>
      <c r="K18" s="25">
        <v>0</v>
      </c>
      <c r="L18" s="25"/>
      <c r="M18" s="25">
        <v>0</v>
      </c>
      <c r="N18" s="25"/>
      <c r="O18" s="25">
        <v>5483</v>
      </c>
      <c r="P18" s="25"/>
      <c r="Q18" s="26">
        <v>4676418322</v>
      </c>
      <c r="R18" s="25"/>
      <c r="S18" s="26">
        <v>4785873394</v>
      </c>
      <c r="T18" s="25"/>
      <c r="U18" s="26">
        <v>2000</v>
      </c>
      <c r="V18" s="25"/>
      <c r="W18" s="26">
        <v>1757273100</v>
      </c>
      <c r="X18" s="25"/>
      <c r="Y18" s="26">
        <v>0</v>
      </c>
      <c r="Z18" s="25"/>
      <c r="AA18" s="26">
        <v>0</v>
      </c>
      <c r="AB18" s="25"/>
      <c r="AC18" s="26">
        <v>24</v>
      </c>
      <c r="AD18" s="25"/>
      <c r="AE18" s="26">
        <v>879880</v>
      </c>
      <c r="AF18" s="25"/>
      <c r="AG18" s="26">
        <v>20702781</v>
      </c>
      <c r="AH18" s="25"/>
      <c r="AI18" s="26">
        <v>21101810</v>
      </c>
      <c r="AJ18" s="25"/>
      <c r="AK18" s="27">
        <v>0</v>
      </c>
    </row>
    <row r="19" spans="1:39" ht="19.5">
      <c r="A19" s="24" t="s">
        <v>43</v>
      </c>
      <c r="B19" s="5"/>
      <c r="C19" s="5" t="s">
        <v>34</v>
      </c>
      <c r="D19" s="5"/>
      <c r="E19" s="5" t="s">
        <v>34</v>
      </c>
      <c r="F19" s="5"/>
      <c r="G19" s="25" t="s">
        <v>44</v>
      </c>
      <c r="H19" s="25"/>
      <c r="I19" s="25" t="s">
        <v>45</v>
      </c>
      <c r="J19" s="25"/>
      <c r="K19" s="25">
        <v>0</v>
      </c>
      <c r="L19" s="25"/>
      <c r="M19" s="25">
        <v>0</v>
      </c>
      <c r="N19" s="25"/>
      <c r="O19" s="25">
        <v>5483</v>
      </c>
      <c r="P19" s="25"/>
      <c r="Q19" s="26">
        <v>4676418322</v>
      </c>
      <c r="R19" s="25"/>
      <c r="S19" s="26">
        <v>4785873394</v>
      </c>
      <c r="T19" s="25"/>
      <c r="U19" s="26">
        <v>2000</v>
      </c>
      <c r="V19" s="25"/>
      <c r="W19" s="26">
        <v>1757273100</v>
      </c>
      <c r="X19" s="25"/>
      <c r="Y19" s="26">
        <v>0</v>
      </c>
      <c r="Z19" s="25"/>
      <c r="AA19" s="26">
        <v>0</v>
      </c>
      <c r="AB19" s="25"/>
      <c r="AC19" s="26">
        <v>10293</v>
      </c>
      <c r="AD19" s="25"/>
      <c r="AE19" s="26">
        <v>879880</v>
      </c>
      <c r="AF19" s="25"/>
      <c r="AG19" s="26">
        <v>8901876091</v>
      </c>
      <c r="AH19" s="25"/>
      <c r="AI19" s="26">
        <v>9050038801</v>
      </c>
      <c r="AJ19" s="25"/>
      <c r="AK19" s="27">
        <v>1.7100000000000001E-2</v>
      </c>
    </row>
    <row r="20" spans="1:39" ht="19.5">
      <c r="A20" s="24" t="s">
        <v>46</v>
      </c>
      <c r="B20" s="5"/>
      <c r="C20" s="5" t="s">
        <v>34</v>
      </c>
      <c r="D20" s="5"/>
      <c r="E20" s="5" t="s">
        <v>34</v>
      </c>
      <c r="F20" s="5"/>
      <c r="G20" s="25" t="s">
        <v>47</v>
      </c>
      <c r="H20" s="25"/>
      <c r="I20" s="25" t="s">
        <v>48</v>
      </c>
      <c r="J20" s="25"/>
      <c r="K20" s="25">
        <v>18</v>
      </c>
      <c r="L20" s="25"/>
      <c r="M20" s="25">
        <v>18</v>
      </c>
      <c r="N20" s="25"/>
      <c r="O20" s="25">
        <v>2167</v>
      </c>
      <c r="P20" s="25"/>
      <c r="Q20" s="26">
        <v>2066017800</v>
      </c>
      <c r="R20" s="25"/>
      <c r="S20" s="26">
        <v>2091479527</v>
      </c>
      <c r="T20" s="25"/>
      <c r="U20" s="26">
        <v>0</v>
      </c>
      <c r="V20" s="25"/>
      <c r="W20" s="26">
        <v>0</v>
      </c>
      <c r="X20" s="25"/>
      <c r="Y20" s="26">
        <v>5100</v>
      </c>
      <c r="Z20" s="25"/>
      <c r="AA20" s="26">
        <v>4892450404</v>
      </c>
      <c r="AB20" s="25"/>
      <c r="AC20" s="26">
        <v>0</v>
      </c>
      <c r="AD20" s="25"/>
      <c r="AE20" s="26">
        <v>0</v>
      </c>
      <c r="AF20" s="25"/>
      <c r="AG20" s="26">
        <v>0</v>
      </c>
      <c r="AH20" s="25"/>
      <c r="AI20" s="26">
        <v>0</v>
      </c>
      <c r="AJ20" s="25"/>
      <c r="AK20" s="27">
        <v>0</v>
      </c>
    </row>
    <row r="21" spans="1:39" ht="19.5">
      <c r="A21" s="24" t="s">
        <v>46</v>
      </c>
      <c r="B21" s="5"/>
      <c r="C21" s="5" t="s">
        <v>34</v>
      </c>
      <c r="D21" s="5"/>
      <c r="E21" s="5" t="s">
        <v>34</v>
      </c>
      <c r="F21" s="5"/>
      <c r="G21" s="25" t="s">
        <v>47</v>
      </c>
      <c r="H21" s="25"/>
      <c r="I21" s="25" t="s">
        <v>48</v>
      </c>
      <c r="J21" s="25"/>
      <c r="K21" s="25">
        <v>18</v>
      </c>
      <c r="L21" s="25"/>
      <c r="M21" s="25">
        <v>18</v>
      </c>
      <c r="N21" s="25"/>
      <c r="O21" s="25">
        <v>766</v>
      </c>
      <c r="P21" s="25"/>
      <c r="Q21" s="26">
        <v>730304400</v>
      </c>
      <c r="R21" s="25"/>
      <c r="S21" s="26">
        <v>739304715</v>
      </c>
      <c r="T21" s="25"/>
      <c r="U21" s="26">
        <v>0</v>
      </c>
      <c r="V21" s="25"/>
      <c r="W21" s="26">
        <v>0</v>
      </c>
      <c r="X21" s="25"/>
      <c r="Y21" s="26">
        <v>5100</v>
      </c>
      <c r="Z21" s="25"/>
      <c r="AA21" s="26">
        <v>4892450404</v>
      </c>
      <c r="AB21" s="25"/>
      <c r="AC21" s="26">
        <v>0</v>
      </c>
      <c r="AD21" s="25"/>
      <c r="AE21" s="26">
        <v>0</v>
      </c>
      <c r="AF21" s="25"/>
      <c r="AG21" s="26">
        <v>0</v>
      </c>
      <c r="AH21" s="25"/>
      <c r="AI21" s="26">
        <v>0</v>
      </c>
      <c r="AJ21" s="25"/>
      <c r="AK21" s="27">
        <v>0</v>
      </c>
    </row>
    <row r="22" spans="1:39" ht="19.5">
      <c r="A22" s="24" t="s">
        <v>49</v>
      </c>
      <c r="B22" s="5"/>
      <c r="C22" s="5" t="s">
        <v>34</v>
      </c>
      <c r="D22" s="5"/>
      <c r="E22" s="5" t="s">
        <v>34</v>
      </c>
      <c r="F22" s="5"/>
      <c r="G22" s="25" t="s">
        <v>50</v>
      </c>
      <c r="H22" s="25"/>
      <c r="I22" s="25" t="s">
        <v>51</v>
      </c>
      <c r="J22" s="25"/>
      <c r="K22" s="25">
        <v>0</v>
      </c>
      <c r="L22" s="25"/>
      <c r="M22" s="25">
        <v>0</v>
      </c>
      <c r="N22" s="25"/>
      <c r="O22" s="25">
        <v>2400</v>
      </c>
      <c r="P22" s="25"/>
      <c r="Q22" s="26">
        <v>2256194555</v>
      </c>
      <c r="R22" s="25"/>
      <c r="S22" s="26">
        <v>2271535941</v>
      </c>
      <c r="T22" s="25"/>
      <c r="U22" s="26">
        <v>0</v>
      </c>
      <c r="V22" s="25"/>
      <c r="W22" s="26">
        <v>0</v>
      </c>
      <c r="X22" s="25"/>
      <c r="Y22" s="26">
        <v>0</v>
      </c>
      <c r="Z22" s="25"/>
      <c r="AA22" s="26">
        <v>0</v>
      </c>
      <c r="AB22" s="25"/>
      <c r="AC22" s="26">
        <v>2400</v>
      </c>
      <c r="AD22" s="25"/>
      <c r="AE22" s="26">
        <v>961060</v>
      </c>
      <c r="AF22" s="25"/>
      <c r="AG22" s="26">
        <v>2256194555</v>
      </c>
      <c r="AH22" s="25"/>
      <c r="AI22" s="26">
        <v>2304871755</v>
      </c>
      <c r="AJ22" s="25"/>
      <c r="AK22" s="27">
        <v>4.3E-3</v>
      </c>
    </row>
    <row r="23" spans="1:39" ht="19.5">
      <c r="A23" s="24" t="s">
        <v>52</v>
      </c>
      <c r="B23" s="5"/>
      <c r="C23" s="5" t="s">
        <v>34</v>
      </c>
      <c r="D23" s="5"/>
      <c r="E23" s="5" t="s">
        <v>34</v>
      </c>
      <c r="F23" s="5"/>
      <c r="G23" s="25" t="s">
        <v>41</v>
      </c>
      <c r="H23" s="25"/>
      <c r="I23" s="25" t="s">
        <v>53</v>
      </c>
      <c r="J23" s="25"/>
      <c r="K23" s="25">
        <v>0</v>
      </c>
      <c r="L23" s="25"/>
      <c r="M23" s="25">
        <v>0</v>
      </c>
      <c r="N23" s="25"/>
      <c r="O23" s="25">
        <v>200</v>
      </c>
      <c r="P23" s="25"/>
      <c r="Q23" s="26">
        <v>163718610</v>
      </c>
      <c r="R23" s="25"/>
      <c r="S23" s="26">
        <v>164078956</v>
      </c>
      <c r="T23" s="25"/>
      <c r="U23" s="26">
        <v>0</v>
      </c>
      <c r="V23" s="25"/>
      <c r="W23" s="26">
        <v>0</v>
      </c>
      <c r="X23" s="25"/>
      <c r="Y23" s="26">
        <v>200</v>
      </c>
      <c r="Z23" s="25"/>
      <c r="AA23" s="26">
        <v>170076605</v>
      </c>
      <c r="AB23" s="25"/>
      <c r="AC23" s="26">
        <v>0</v>
      </c>
      <c r="AD23" s="25"/>
      <c r="AE23" s="26">
        <v>0</v>
      </c>
      <c r="AF23" s="25"/>
      <c r="AG23" s="26">
        <v>0</v>
      </c>
      <c r="AH23" s="25"/>
      <c r="AI23" s="26">
        <v>0</v>
      </c>
      <c r="AJ23" s="25"/>
      <c r="AK23" s="27">
        <v>0</v>
      </c>
    </row>
    <row r="24" spans="1:39" s="6" customFormat="1" ht="36.75">
      <c r="A24" s="11" t="s">
        <v>90</v>
      </c>
      <c r="B24" s="28"/>
      <c r="C24" s="29"/>
      <c r="D24" s="28"/>
      <c r="E24" s="29"/>
      <c r="F24" s="28"/>
      <c r="G24" s="29"/>
      <c r="H24" s="28"/>
      <c r="I24" s="29"/>
      <c r="J24" s="29"/>
      <c r="K24" s="30"/>
      <c r="L24" s="29"/>
      <c r="M24" s="31"/>
      <c r="N24" s="28"/>
      <c r="O24" s="29"/>
      <c r="P24" s="28"/>
      <c r="Q24" s="29"/>
      <c r="R24" s="28"/>
      <c r="S24" s="29"/>
      <c r="T24" s="28"/>
      <c r="U24" s="32"/>
      <c r="V24" s="33"/>
      <c r="W24" s="32"/>
      <c r="X24" s="33"/>
      <c r="Y24" s="34"/>
      <c r="Z24" s="34"/>
      <c r="AA24" s="34"/>
      <c r="AB24" s="34"/>
      <c r="AC24" s="32"/>
      <c r="AD24" s="34"/>
      <c r="AE24" s="32"/>
      <c r="AF24" s="32"/>
      <c r="AG24" s="32"/>
      <c r="AH24" s="32"/>
      <c r="AI24" s="35">
        <f>SUM(AI9:AI23)</f>
        <v>66620538061</v>
      </c>
      <c r="AJ24" s="29"/>
      <c r="AK24" s="36">
        <f>SUM(AK9:AK23)</f>
        <v>0.12570000000000001</v>
      </c>
      <c r="AM24" s="37"/>
    </row>
  </sheetData>
  <mergeCells count="28"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Y7:AA7"/>
    <mergeCell ref="U6:AA6"/>
    <mergeCell ref="AC7:AC8"/>
    <mergeCell ref="S7:S8"/>
    <mergeCell ref="O6:S6"/>
    <mergeCell ref="U7:W7"/>
    <mergeCell ref="AE7:AE8"/>
    <mergeCell ref="AG7:AG8"/>
    <mergeCell ref="AI7:AI8"/>
    <mergeCell ref="AK7:AK8"/>
    <mergeCell ref="AC6:AK6"/>
    <mergeCell ref="A5:M5"/>
    <mergeCell ref="O5:S5"/>
    <mergeCell ref="U5:AA5"/>
    <mergeCell ref="AC5:AK5"/>
    <mergeCell ref="A2:AK2"/>
    <mergeCell ref="A3:AK3"/>
    <mergeCell ref="A4:AK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</sheetPr>
  <dimension ref="A2:S13"/>
  <sheetViews>
    <sheetView rightToLeft="1" topLeftCell="A4" workbookViewId="0">
      <selection activeCell="A13" sqref="A13"/>
    </sheetView>
  </sheetViews>
  <sheetFormatPr defaultRowHeight="15"/>
  <cols>
    <col min="1" max="1" width="26.85546875" style="1" customWidth="1"/>
    <col min="2" max="2" width="1" style="1" customWidth="1"/>
    <col min="3" max="3" width="12.85546875" style="1" customWidth="1"/>
    <col min="4" max="4" width="1" style="1" customWidth="1"/>
    <col min="5" max="5" width="14.28515625" style="1" customWidth="1"/>
    <col min="6" max="6" width="1" style="1" customWidth="1"/>
    <col min="7" max="7" width="13.85546875" style="1" customWidth="1"/>
    <col min="8" max="8" width="1" style="1" customWidth="1"/>
    <col min="9" max="9" width="9.140625" style="1" customWidth="1"/>
    <col min="10" max="10" width="1" style="1" customWidth="1"/>
    <col min="11" max="11" width="17" style="1" customWidth="1"/>
    <col min="12" max="12" width="1" style="1" customWidth="1"/>
    <col min="13" max="13" width="19.28515625" style="1" customWidth="1"/>
    <col min="14" max="14" width="1" style="1" customWidth="1"/>
    <col min="15" max="15" width="13.7109375" style="1" customWidth="1"/>
    <col min="16" max="16" width="3.85546875" style="1" customWidth="1"/>
    <col min="17" max="17" width="14.140625" style="1" customWidth="1"/>
    <col min="18" max="18" width="1" style="1" customWidth="1"/>
    <col min="19" max="19" width="16.5703125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6.25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</row>
    <row r="3" spans="1:19" ht="26.25">
      <c r="A3" s="99" t="s">
        <v>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</row>
    <row r="4" spans="1:19" ht="26.25">
      <c r="A4" s="99" t="s">
        <v>2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</row>
    <row r="5" spans="1:19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</row>
    <row r="6" spans="1:19" s="6" customFormat="1" ht="21">
      <c r="A6" s="102" t="s">
        <v>55</v>
      </c>
      <c r="C6" s="104" t="s">
        <v>56</v>
      </c>
      <c r="D6" s="104" t="s">
        <v>56</v>
      </c>
      <c r="E6" s="104" t="s">
        <v>56</v>
      </c>
      <c r="F6" s="104" t="s">
        <v>56</v>
      </c>
      <c r="G6" s="104" t="s">
        <v>56</v>
      </c>
      <c r="H6" s="104" t="s">
        <v>56</v>
      </c>
      <c r="I6" s="104" t="s">
        <v>56</v>
      </c>
      <c r="J6" s="48"/>
      <c r="K6" s="38" t="s">
        <v>4</v>
      </c>
      <c r="L6" s="48"/>
      <c r="M6" s="104" t="s">
        <v>5</v>
      </c>
      <c r="N6" s="104" t="s">
        <v>5</v>
      </c>
      <c r="O6" s="104" t="s">
        <v>5</v>
      </c>
      <c r="P6" s="48"/>
      <c r="Q6" s="104" t="s">
        <v>6</v>
      </c>
      <c r="R6" s="104" t="s">
        <v>6</v>
      </c>
      <c r="S6" s="104" t="s">
        <v>6</v>
      </c>
    </row>
    <row r="7" spans="1:19" s="6" customFormat="1" ht="21">
      <c r="A7" s="103" t="s">
        <v>55</v>
      </c>
      <c r="C7" s="38" t="s">
        <v>57</v>
      </c>
      <c r="E7" s="38" t="s">
        <v>58</v>
      </c>
      <c r="G7" s="38" t="s">
        <v>59</v>
      </c>
      <c r="I7" s="38" t="s">
        <v>31</v>
      </c>
      <c r="K7" s="38" t="s">
        <v>60</v>
      </c>
      <c r="M7" s="38" t="s">
        <v>61</v>
      </c>
      <c r="O7" s="38" t="s">
        <v>62</v>
      </c>
      <c r="Q7" s="38" t="s">
        <v>60</v>
      </c>
      <c r="S7" s="38" t="s">
        <v>54</v>
      </c>
    </row>
    <row r="8" spans="1:19" ht="63">
      <c r="A8" s="40" t="s">
        <v>63</v>
      </c>
      <c r="B8" s="6"/>
      <c r="C8" s="41" t="s">
        <v>64</v>
      </c>
      <c r="D8" s="41"/>
      <c r="E8" s="41" t="s">
        <v>65</v>
      </c>
      <c r="F8" s="41"/>
      <c r="G8" s="41" t="s">
        <v>66</v>
      </c>
      <c r="H8" s="41"/>
      <c r="I8" s="42">
        <v>0</v>
      </c>
      <c r="J8" s="41"/>
      <c r="K8" s="42">
        <v>68573671</v>
      </c>
      <c r="L8" s="41"/>
      <c r="M8" s="42">
        <v>500000000</v>
      </c>
      <c r="N8" s="41"/>
      <c r="O8" s="42">
        <v>563736787</v>
      </c>
      <c r="P8" s="41"/>
      <c r="Q8" s="42">
        <v>4836884</v>
      </c>
      <c r="R8" s="41"/>
      <c r="S8" s="43">
        <v>0</v>
      </c>
    </row>
    <row r="9" spans="1:19" ht="63">
      <c r="A9" s="40" t="s">
        <v>63</v>
      </c>
      <c r="B9" s="6"/>
      <c r="C9" s="41" t="s">
        <v>67</v>
      </c>
      <c r="D9" s="41"/>
      <c r="E9" s="41" t="s">
        <v>65</v>
      </c>
      <c r="F9" s="41"/>
      <c r="G9" s="41" t="s">
        <v>66</v>
      </c>
      <c r="H9" s="41"/>
      <c r="I9" s="42">
        <v>0</v>
      </c>
      <c r="J9" s="41"/>
      <c r="K9" s="42">
        <v>3018000</v>
      </c>
      <c r="L9" s="41"/>
      <c r="M9" s="42">
        <v>0</v>
      </c>
      <c r="N9" s="41"/>
      <c r="O9" s="42">
        <v>0</v>
      </c>
      <c r="P9" s="41"/>
      <c r="Q9" s="42">
        <v>3018000</v>
      </c>
      <c r="R9" s="41"/>
      <c r="S9" s="43">
        <v>0</v>
      </c>
    </row>
    <row r="10" spans="1:19" ht="63">
      <c r="A10" s="40" t="s">
        <v>63</v>
      </c>
      <c r="B10" s="6"/>
      <c r="C10" s="41" t="s">
        <v>68</v>
      </c>
      <c r="D10" s="41"/>
      <c r="E10" s="41" t="s">
        <v>65</v>
      </c>
      <c r="F10" s="41"/>
      <c r="G10" s="41" t="s">
        <v>66</v>
      </c>
      <c r="H10" s="41"/>
      <c r="I10" s="42">
        <v>0</v>
      </c>
      <c r="J10" s="41"/>
      <c r="K10" s="42">
        <v>4020000</v>
      </c>
      <c r="L10" s="41"/>
      <c r="M10" s="42">
        <v>0</v>
      </c>
      <c r="N10" s="41"/>
      <c r="O10" s="42">
        <v>0</v>
      </c>
      <c r="P10" s="41"/>
      <c r="Q10" s="42">
        <v>4020000</v>
      </c>
      <c r="R10" s="41"/>
      <c r="S10" s="43">
        <v>0</v>
      </c>
    </row>
    <row r="11" spans="1:19" ht="63">
      <c r="A11" s="40" t="s">
        <v>63</v>
      </c>
      <c r="B11" s="6"/>
      <c r="C11" s="41" t="s">
        <v>69</v>
      </c>
      <c r="D11" s="41"/>
      <c r="E11" s="41" t="s">
        <v>65</v>
      </c>
      <c r="F11" s="41"/>
      <c r="G11" s="41" t="s">
        <v>66</v>
      </c>
      <c r="H11" s="41"/>
      <c r="I11" s="42">
        <v>0</v>
      </c>
      <c r="J11" s="41"/>
      <c r="K11" s="42">
        <v>4016000</v>
      </c>
      <c r="L11" s="41"/>
      <c r="M11" s="42">
        <v>0</v>
      </c>
      <c r="N11" s="41"/>
      <c r="O11" s="42">
        <v>0</v>
      </c>
      <c r="P11" s="41"/>
      <c r="Q11" s="42">
        <v>4016000</v>
      </c>
      <c r="R11" s="41"/>
      <c r="S11" s="43">
        <v>0</v>
      </c>
    </row>
    <row r="12" spans="1:19" s="6" customFormat="1" ht="21">
      <c r="A12" s="46" t="s">
        <v>98</v>
      </c>
      <c r="M12" s="44">
        <f>SUM(M8:M11)</f>
        <v>500000000</v>
      </c>
      <c r="O12" s="44">
        <f>SUM(O8:O11)</f>
        <v>563736787</v>
      </c>
      <c r="Q12" s="44">
        <f>SUM(Q8:Q11)</f>
        <v>15890884</v>
      </c>
      <c r="S12" s="45">
        <f>SUM(S8:S11)</f>
        <v>0</v>
      </c>
    </row>
    <row r="13" spans="1:19" s="6" customFormat="1" ht="18.75"/>
  </sheetData>
  <mergeCells count="7">
    <mergeCell ref="A2:S2"/>
    <mergeCell ref="A3:S3"/>
    <mergeCell ref="A4:S4"/>
    <mergeCell ref="Q6:S6"/>
    <mergeCell ref="M6:O6"/>
    <mergeCell ref="A6:A7"/>
    <mergeCell ref="C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249977111117893"/>
  </sheetPr>
  <dimension ref="A2:S9"/>
  <sheetViews>
    <sheetView rightToLeft="1" workbookViewId="0">
      <selection activeCell="L34" sqref="L34"/>
    </sheetView>
  </sheetViews>
  <sheetFormatPr defaultRowHeight="15"/>
  <cols>
    <col min="1" max="1" width="27.28515625" style="1" customWidth="1"/>
    <col min="2" max="2" width="1" style="1" customWidth="1"/>
    <col min="3" max="3" width="15.28515625" style="1" customWidth="1"/>
    <col min="4" max="4" width="1" style="1" customWidth="1"/>
    <col min="5" max="5" width="15.140625" style="1" customWidth="1"/>
    <col min="6" max="6" width="1" style="1" customWidth="1"/>
    <col min="7" max="7" width="9.140625" style="1" customWidth="1"/>
    <col min="8" max="8" width="1" style="1" customWidth="1"/>
    <col min="9" max="9" width="15.140625" style="1" customWidth="1"/>
    <col min="10" max="10" width="1" style="1" customWidth="1"/>
    <col min="11" max="11" width="9.140625" style="1" customWidth="1"/>
    <col min="12" max="12" width="1" style="1" customWidth="1"/>
    <col min="13" max="13" width="17.42578125" style="1" customWidth="1"/>
    <col min="14" max="14" width="1" style="1" customWidth="1"/>
    <col min="15" max="15" width="15" style="1" customWidth="1"/>
    <col min="16" max="16" width="4.85546875" style="1" customWidth="1"/>
    <col min="17" max="17" width="9.140625" style="1" customWidth="1"/>
    <col min="18" max="18" width="1" style="1" customWidth="1"/>
    <col min="19" max="19" width="16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30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 ht="30">
      <c r="A3" s="112" t="s">
        <v>70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</row>
    <row r="4" spans="1:19" ht="30">
      <c r="A4" s="112" t="s">
        <v>2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</row>
    <row r="6" spans="1:19" s="6" customFormat="1" ht="21">
      <c r="A6" s="104" t="s">
        <v>71</v>
      </c>
      <c r="B6" s="104" t="s">
        <v>71</v>
      </c>
      <c r="C6" s="104" t="s">
        <v>71</v>
      </c>
      <c r="D6" s="104" t="s">
        <v>71</v>
      </c>
      <c r="E6" s="104" t="s">
        <v>71</v>
      </c>
      <c r="F6" s="104" t="s">
        <v>71</v>
      </c>
      <c r="G6" s="104" t="s">
        <v>71</v>
      </c>
      <c r="I6" s="104" t="s">
        <v>72</v>
      </c>
      <c r="J6" s="104" t="s">
        <v>72</v>
      </c>
      <c r="K6" s="104" t="s">
        <v>72</v>
      </c>
      <c r="L6" s="104" t="s">
        <v>72</v>
      </c>
      <c r="M6" s="104" t="s">
        <v>72</v>
      </c>
      <c r="O6" s="104" t="s">
        <v>73</v>
      </c>
      <c r="P6" s="104" t="s">
        <v>73</v>
      </c>
      <c r="Q6" s="104" t="s">
        <v>73</v>
      </c>
      <c r="R6" s="104" t="s">
        <v>73</v>
      </c>
      <c r="S6" s="104" t="s">
        <v>73</v>
      </c>
    </row>
    <row r="7" spans="1:19" s="6" customFormat="1" ht="21">
      <c r="A7" s="8" t="s">
        <v>74</v>
      </c>
      <c r="C7" s="8" t="s">
        <v>75</v>
      </c>
      <c r="E7" s="8" t="s">
        <v>30</v>
      </c>
      <c r="G7" s="8" t="s">
        <v>31</v>
      </c>
      <c r="I7" s="8" t="s">
        <v>76</v>
      </c>
      <c r="K7" s="8" t="s">
        <v>77</v>
      </c>
      <c r="M7" s="8" t="s">
        <v>78</v>
      </c>
      <c r="O7" s="8" t="s">
        <v>76</v>
      </c>
      <c r="Q7" s="8" t="s">
        <v>77</v>
      </c>
      <c r="S7" s="8" t="s">
        <v>78</v>
      </c>
    </row>
    <row r="8" spans="1:19" s="6" customFormat="1" ht="21">
      <c r="A8" s="49" t="s">
        <v>46</v>
      </c>
      <c r="B8" s="41"/>
      <c r="C8" s="50" t="s">
        <v>79</v>
      </c>
      <c r="D8" s="41"/>
      <c r="E8" s="50" t="s">
        <v>48</v>
      </c>
      <c r="F8" s="41"/>
      <c r="G8" s="44">
        <v>18</v>
      </c>
      <c r="H8" s="41"/>
      <c r="I8" s="51">
        <v>13150510</v>
      </c>
      <c r="J8" s="41"/>
      <c r="K8" s="52" t="s">
        <v>79</v>
      </c>
      <c r="L8" s="41"/>
      <c r="M8" s="51">
        <v>13150510</v>
      </c>
      <c r="N8" s="41"/>
      <c r="O8" s="51">
        <v>207561809</v>
      </c>
      <c r="P8" s="41"/>
      <c r="Q8" s="52" t="s">
        <v>79</v>
      </c>
      <c r="R8" s="41"/>
      <c r="S8" s="51">
        <v>207561809</v>
      </c>
    </row>
    <row r="9" spans="1:19" s="6" customFormat="1" ht="21">
      <c r="A9" s="53" t="s">
        <v>90</v>
      </c>
      <c r="B9" s="41"/>
      <c r="C9" s="41"/>
      <c r="D9" s="41"/>
      <c r="E9" s="41"/>
      <c r="F9" s="41"/>
      <c r="G9" s="41"/>
      <c r="H9" s="41"/>
      <c r="I9" s="42">
        <f>SUM(I8)</f>
        <v>13150510</v>
      </c>
      <c r="J9" s="41"/>
      <c r="K9" s="41">
        <v>0</v>
      </c>
      <c r="L9" s="41"/>
      <c r="M9" s="42">
        <f>SUM(M8)</f>
        <v>13150510</v>
      </c>
      <c r="N9" s="41"/>
      <c r="O9" s="42">
        <f>SUM(O8)</f>
        <v>207561809</v>
      </c>
      <c r="P9" s="41"/>
      <c r="Q9" s="41">
        <v>0</v>
      </c>
      <c r="R9" s="41"/>
      <c r="S9" s="42">
        <f>SUM(S8)</f>
        <v>207561809</v>
      </c>
    </row>
  </sheetData>
  <mergeCells count="6">
    <mergeCell ref="A2:S2"/>
    <mergeCell ref="A3:S3"/>
    <mergeCell ref="A4:S4"/>
    <mergeCell ref="O6:S6"/>
    <mergeCell ref="I6:M6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-0.249977111117893"/>
  </sheetPr>
  <dimension ref="A2:Q23"/>
  <sheetViews>
    <sheetView rightToLeft="1" topLeftCell="A7" workbookViewId="0">
      <selection activeCell="A34" sqref="A34"/>
    </sheetView>
  </sheetViews>
  <sheetFormatPr defaultRowHeight="15"/>
  <cols>
    <col min="1" max="1" width="31.140625" style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</row>
    <row r="3" spans="1:17" ht="30">
      <c r="A3" s="112" t="s">
        <v>70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</row>
    <row r="4" spans="1:17" ht="30">
      <c r="A4" s="112" t="s">
        <v>2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</row>
    <row r="6" spans="1:17" s="6" customFormat="1" ht="21">
      <c r="A6" s="102" t="s">
        <v>3</v>
      </c>
      <c r="C6" s="104" t="s">
        <v>72</v>
      </c>
      <c r="D6" s="104" t="s">
        <v>72</v>
      </c>
      <c r="E6" s="104" t="s">
        <v>72</v>
      </c>
      <c r="F6" s="104" t="s">
        <v>72</v>
      </c>
      <c r="G6" s="104" t="s">
        <v>72</v>
      </c>
      <c r="H6" s="104" t="s">
        <v>72</v>
      </c>
      <c r="I6" s="104" t="s">
        <v>72</v>
      </c>
      <c r="K6" s="104" t="s">
        <v>73</v>
      </c>
      <c r="L6" s="104" t="s">
        <v>73</v>
      </c>
      <c r="M6" s="104" t="s">
        <v>73</v>
      </c>
      <c r="N6" s="104" t="s">
        <v>73</v>
      </c>
      <c r="O6" s="104" t="s">
        <v>73</v>
      </c>
      <c r="P6" s="104" t="s">
        <v>73</v>
      </c>
      <c r="Q6" s="104" t="s">
        <v>73</v>
      </c>
    </row>
    <row r="7" spans="1:17" s="6" customFormat="1" ht="59.25" customHeight="1">
      <c r="A7" s="103" t="s">
        <v>3</v>
      </c>
      <c r="C7" s="9" t="s">
        <v>7</v>
      </c>
      <c r="E7" s="9" t="s">
        <v>80</v>
      </c>
      <c r="G7" s="9" t="s">
        <v>81</v>
      </c>
      <c r="I7" s="54" t="s">
        <v>82</v>
      </c>
      <c r="K7" s="9" t="s">
        <v>7</v>
      </c>
      <c r="M7" s="9" t="s">
        <v>80</v>
      </c>
      <c r="O7" s="9" t="s">
        <v>81</v>
      </c>
      <c r="Q7" s="54" t="s">
        <v>82</v>
      </c>
    </row>
    <row r="8" spans="1:17" ht="21">
      <c r="A8" s="55" t="s">
        <v>20</v>
      </c>
      <c r="B8" s="6"/>
      <c r="C8" s="15">
        <v>902066</v>
      </c>
      <c r="D8" s="18"/>
      <c r="E8" s="15">
        <v>30313423855</v>
      </c>
      <c r="F8" s="18"/>
      <c r="G8" s="15">
        <v>29090722485</v>
      </c>
      <c r="H8" s="18"/>
      <c r="I8" s="15">
        <v>1222701370</v>
      </c>
      <c r="J8" s="18"/>
      <c r="K8" s="15">
        <v>902066</v>
      </c>
      <c r="L8" s="18"/>
      <c r="M8" s="15">
        <v>30313423855</v>
      </c>
      <c r="N8" s="18"/>
      <c r="O8" s="15">
        <v>36099052978</v>
      </c>
      <c r="P8" s="18"/>
      <c r="Q8" s="13">
        <v>-5785629122</v>
      </c>
    </row>
    <row r="9" spans="1:17" ht="21">
      <c r="A9" s="55" t="s">
        <v>16</v>
      </c>
      <c r="B9" s="6"/>
      <c r="C9" s="15">
        <v>711585</v>
      </c>
      <c r="D9" s="18"/>
      <c r="E9" s="15">
        <v>34772195865</v>
      </c>
      <c r="F9" s="18"/>
      <c r="G9" s="15">
        <v>34188266693</v>
      </c>
      <c r="H9" s="18"/>
      <c r="I9" s="15">
        <v>583929172</v>
      </c>
      <c r="J9" s="18"/>
      <c r="K9" s="15">
        <v>711585</v>
      </c>
      <c r="L9" s="18"/>
      <c r="M9" s="15">
        <v>34772195865</v>
      </c>
      <c r="N9" s="18"/>
      <c r="O9" s="15">
        <v>33123365780</v>
      </c>
      <c r="P9" s="18"/>
      <c r="Q9" s="15">
        <v>1648830085</v>
      </c>
    </row>
    <row r="10" spans="1:17" ht="21">
      <c r="A10" s="55" t="s">
        <v>21</v>
      </c>
      <c r="B10" s="6"/>
      <c r="C10" s="15">
        <v>16511408</v>
      </c>
      <c r="D10" s="18"/>
      <c r="E10" s="15">
        <v>96683315673</v>
      </c>
      <c r="F10" s="18"/>
      <c r="G10" s="15">
        <v>101291979615</v>
      </c>
      <c r="H10" s="18"/>
      <c r="I10" s="13">
        <v>-4608663941</v>
      </c>
      <c r="J10" s="18"/>
      <c r="K10" s="15">
        <v>16511408</v>
      </c>
      <c r="L10" s="18"/>
      <c r="M10" s="15">
        <v>96683315673</v>
      </c>
      <c r="N10" s="18"/>
      <c r="O10" s="15">
        <v>117532463617</v>
      </c>
      <c r="P10" s="18"/>
      <c r="Q10" s="13">
        <v>-20849147943</v>
      </c>
    </row>
    <row r="11" spans="1:17" ht="21">
      <c r="A11" s="55" t="s">
        <v>22</v>
      </c>
      <c r="B11" s="6"/>
      <c r="C11" s="15">
        <v>37418010</v>
      </c>
      <c r="D11" s="18"/>
      <c r="E11" s="15">
        <v>116991971765</v>
      </c>
      <c r="F11" s="18"/>
      <c r="G11" s="15">
        <v>124241795619</v>
      </c>
      <c r="H11" s="18"/>
      <c r="I11" s="13">
        <v>-7249823853</v>
      </c>
      <c r="J11" s="18"/>
      <c r="K11" s="15">
        <v>37418010</v>
      </c>
      <c r="L11" s="18"/>
      <c r="M11" s="15">
        <v>116991971765</v>
      </c>
      <c r="N11" s="18"/>
      <c r="O11" s="15">
        <v>140010584973</v>
      </c>
      <c r="P11" s="18"/>
      <c r="Q11" s="13">
        <v>-23018613207</v>
      </c>
    </row>
    <row r="12" spans="1:17" ht="21">
      <c r="A12" s="55" t="s">
        <v>19</v>
      </c>
      <c r="B12" s="6"/>
      <c r="C12" s="15">
        <v>5087833</v>
      </c>
      <c r="D12" s="18"/>
      <c r="E12" s="15">
        <v>17748126167</v>
      </c>
      <c r="F12" s="18"/>
      <c r="G12" s="15">
        <v>17171144767</v>
      </c>
      <c r="H12" s="18"/>
      <c r="I12" s="15">
        <v>576981400</v>
      </c>
      <c r="J12" s="18"/>
      <c r="K12" s="15">
        <v>5087833</v>
      </c>
      <c r="L12" s="18"/>
      <c r="M12" s="15">
        <v>17748126167</v>
      </c>
      <c r="N12" s="18"/>
      <c r="O12" s="15">
        <v>21377306520</v>
      </c>
      <c r="P12" s="18"/>
      <c r="Q12" s="13">
        <v>-3629180352</v>
      </c>
    </row>
    <row r="13" spans="1:17" ht="21">
      <c r="A13" s="55" t="s">
        <v>15</v>
      </c>
      <c r="B13" s="6"/>
      <c r="C13" s="15">
        <v>6488813</v>
      </c>
      <c r="D13" s="18"/>
      <c r="E13" s="15">
        <v>15100960018</v>
      </c>
      <c r="F13" s="18"/>
      <c r="G13" s="15">
        <v>14861273938</v>
      </c>
      <c r="H13" s="18"/>
      <c r="I13" s="15">
        <v>239686080</v>
      </c>
      <c r="J13" s="18"/>
      <c r="K13" s="15">
        <v>6488813</v>
      </c>
      <c r="L13" s="18"/>
      <c r="M13" s="15">
        <v>15100960018</v>
      </c>
      <c r="N13" s="18"/>
      <c r="O13" s="15">
        <v>15568998295</v>
      </c>
      <c r="P13" s="18"/>
      <c r="Q13" s="13">
        <v>-468038276</v>
      </c>
    </row>
    <row r="14" spans="1:17" ht="21">
      <c r="A14" s="55" t="s">
        <v>17</v>
      </c>
      <c r="B14" s="6"/>
      <c r="C14" s="15">
        <v>12240807</v>
      </c>
      <c r="D14" s="18"/>
      <c r="E14" s="15">
        <v>134301913773</v>
      </c>
      <c r="F14" s="18"/>
      <c r="G14" s="15">
        <v>141695715943</v>
      </c>
      <c r="H14" s="18"/>
      <c r="I14" s="13">
        <v>-7393802169</v>
      </c>
      <c r="J14" s="18"/>
      <c r="K14" s="15">
        <v>12240807</v>
      </c>
      <c r="L14" s="18"/>
      <c r="M14" s="15">
        <v>134301913773</v>
      </c>
      <c r="N14" s="18"/>
      <c r="O14" s="15">
        <v>148988037128</v>
      </c>
      <c r="P14" s="18"/>
      <c r="Q14" s="13">
        <v>-14686123354</v>
      </c>
    </row>
    <row r="15" spans="1:17" ht="21">
      <c r="A15" s="55" t="s">
        <v>23</v>
      </c>
      <c r="B15" s="6"/>
      <c r="C15" s="15">
        <v>229491</v>
      </c>
      <c r="D15" s="18"/>
      <c r="E15" s="15">
        <v>4141306418</v>
      </c>
      <c r="F15" s="18"/>
      <c r="G15" s="15">
        <v>4099136759</v>
      </c>
      <c r="H15" s="18"/>
      <c r="I15" s="15">
        <v>42169659</v>
      </c>
      <c r="J15" s="18"/>
      <c r="K15" s="15">
        <v>229491</v>
      </c>
      <c r="L15" s="18"/>
      <c r="M15" s="15">
        <v>4141306418</v>
      </c>
      <c r="N15" s="18"/>
      <c r="O15" s="15">
        <v>4099136759</v>
      </c>
      <c r="P15" s="18"/>
      <c r="Q15" s="15">
        <v>42169659</v>
      </c>
    </row>
    <row r="16" spans="1:17" ht="21">
      <c r="A16" s="55" t="s">
        <v>18</v>
      </c>
      <c r="B16" s="6"/>
      <c r="C16" s="15">
        <v>138687</v>
      </c>
      <c r="D16" s="18"/>
      <c r="E16" s="15">
        <v>1770700921</v>
      </c>
      <c r="F16" s="18"/>
      <c r="G16" s="15">
        <v>1739684056</v>
      </c>
      <c r="H16" s="18"/>
      <c r="I16" s="15">
        <v>31016865</v>
      </c>
      <c r="J16" s="18"/>
      <c r="K16" s="15">
        <v>138687</v>
      </c>
      <c r="L16" s="18"/>
      <c r="M16" s="15">
        <v>1770700921</v>
      </c>
      <c r="N16" s="18"/>
      <c r="O16" s="15">
        <v>1737740799</v>
      </c>
      <c r="P16" s="18"/>
      <c r="Q16" s="15">
        <v>32960122</v>
      </c>
    </row>
    <row r="17" spans="1:17" ht="21">
      <c r="A17" s="55" t="s">
        <v>49</v>
      </c>
      <c r="B17" s="6"/>
      <c r="C17" s="15">
        <v>2400</v>
      </c>
      <c r="D17" s="18"/>
      <c r="E17" s="15">
        <v>2304871755</v>
      </c>
      <c r="F17" s="18"/>
      <c r="G17" s="15">
        <v>2271535941</v>
      </c>
      <c r="H17" s="18"/>
      <c r="I17" s="15">
        <v>33335814</v>
      </c>
      <c r="J17" s="18"/>
      <c r="K17" s="15">
        <v>2400</v>
      </c>
      <c r="L17" s="18"/>
      <c r="M17" s="15">
        <v>2304871755</v>
      </c>
      <c r="N17" s="18"/>
      <c r="O17" s="15">
        <v>2256194555</v>
      </c>
      <c r="P17" s="18"/>
      <c r="Q17" s="15">
        <v>48677200</v>
      </c>
    </row>
    <row r="18" spans="1:17" ht="21">
      <c r="A18" s="55" t="s">
        <v>37</v>
      </c>
      <c r="B18" s="6"/>
      <c r="C18" s="15">
        <v>27500</v>
      </c>
      <c r="D18" s="18"/>
      <c r="E18" s="15">
        <v>25462751111</v>
      </c>
      <c r="F18" s="18"/>
      <c r="G18" s="15">
        <v>25281657500</v>
      </c>
      <c r="H18" s="18"/>
      <c r="I18" s="15">
        <v>181093611</v>
      </c>
      <c r="J18" s="18"/>
      <c r="K18" s="15">
        <v>27500</v>
      </c>
      <c r="L18" s="18"/>
      <c r="M18" s="15">
        <v>25462751111</v>
      </c>
      <c r="N18" s="18"/>
      <c r="O18" s="15">
        <v>24549863435</v>
      </c>
      <c r="P18" s="18"/>
      <c r="Q18" s="15">
        <v>912887676</v>
      </c>
    </row>
    <row r="19" spans="1:17" ht="21">
      <c r="A19" s="55" t="s">
        <v>40</v>
      </c>
      <c r="B19" s="6"/>
      <c r="C19" s="15">
        <v>18400</v>
      </c>
      <c r="D19" s="18"/>
      <c r="E19" s="15">
        <v>15405263081</v>
      </c>
      <c r="F19" s="18"/>
      <c r="G19" s="15">
        <v>15327549462</v>
      </c>
      <c r="H19" s="18"/>
      <c r="I19" s="15">
        <v>77713619</v>
      </c>
      <c r="J19" s="18"/>
      <c r="K19" s="15">
        <v>18400</v>
      </c>
      <c r="L19" s="18"/>
      <c r="M19" s="15">
        <v>15405263081</v>
      </c>
      <c r="N19" s="18"/>
      <c r="O19" s="15">
        <v>14959694066</v>
      </c>
      <c r="P19" s="18"/>
      <c r="Q19" s="15">
        <v>445569015</v>
      </c>
    </row>
    <row r="20" spans="1:17" ht="21">
      <c r="A20" s="55" t="s">
        <v>43</v>
      </c>
      <c r="B20" s="6"/>
      <c r="C20" s="15">
        <v>15800</v>
      </c>
      <c r="D20" s="18"/>
      <c r="E20" s="15">
        <v>13892024974</v>
      </c>
      <c r="F20" s="18"/>
      <c r="G20" s="15">
        <v>13802695831</v>
      </c>
      <c r="H20" s="18"/>
      <c r="I20" s="15">
        <v>89329143</v>
      </c>
      <c r="J20" s="18"/>
      <c r="K20" s="15">
        <v>15800</v>
      </c>
      <c r="L20" s="18"/>
      <c r="M20" s="15">
        <v>13892024974</v>
      </c>
      <c r="N20" s="18"/>
      <c r="O20" s="15">
        <v>13593432483</v>
      </c>
      <c r="P20" s="18"/>
      <c r="Q20" s="15">
        <v>298592491</v>
      </c>
    </row>
    <row r="21" spans="1:17" ht="21">
      <c r="A21" s="55" t="s">
        <v>33</v>
      </c>
      <c r="B21" s="6"/>
      <c r="C21" s="15">
        <v>12000</v>
      </c>
      <c r="D21" s="18"/>
      <c r="E21" s="15">
        <v>9555627144</v>
      </c>
      <c r="F21" s="18"/>
      <c r="G21" s="15">
        <v>9531524492</v>
      </c>
      <c r="H21" s="18"/>
      <c r="I21" s="15">
        <v>24102652</v>
      </c>
      <c r="J21" s="18"/>
      <c r="K21" s="15">
        <v>12000</v>
      </c>
      <c r="L21" s="18"/>
      <c r="M21" s="15">
        <v>9555627144</v>
      </c>
      <c r="N21" s="18"/>
      <c r="O21" s="15">
        <v>9431492875</v>
      </c>
      <c r="P21" s="18"/>
      <c r="Q21" s="15">
        <v>124134269</v>
      </c>
    </row>
    <row r="22" spans="1:17" s="6" customFormat="1" ht="21">
      <c r="A22" s="11" t="s">
        <v>90</v>
      </c>
      <c r="C22" s="56">
        <f>SUM(C7:C21)</f>
        <v>79804800</v>
      </c>
      <c r="E22" s="56">
        <f>SUM(E7:E21)</f>
        <v>518444452520</v>
      </c>
      <c r="G22" s="56">
        <f>SUM(G7:G21)</f>
        <v>534594683101</v>
      </c>
      <c r="I22" s="19">
        <f>SUM(I8:I21)</f>
        <v>-16150230578</v>
      </c>
      <c r="K22" s="56">
        <f>SUM(K7:K21)</f>
        <v>79804800</v>
      </c>
      <c r="M22" s="56">
        <f>SUM(M7:M21)</f>
        <v>518444452520</v>
      </c>
      <c r="O22" s="56">
        <f>SUM(O7:O21)</f>
        <v>583327364263</v>
      </c>
      <c r="Q22" s="19">
        <f>SUM(Q8:Q21)</f>
        <v>-64882911737</v>
      </c>
    </row>
    <row r="23" spans="1:17" s="6" customFormat="1" ht="18.75"/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249977111117893"/>
  </sheetPr>
  <dimension ref="A2:Q25"/>
  <sheetViews>
    <sheetView rightToLeft="1" topLeftCell="A7" workbookViewId="0">
      <selection activeCell="I28" sqref="I28"/>
    </sheetView>
  </sheetViews>
  <sheetFormatPr defaultRowHeight="15"/>
  <cols>
    <col min="1" max="1" width="31.28515625" style="1" customWidth="1"/>
    <col min="2" max="2" width="1" style="1" customWidth="1"/>
    <col min="3" max="3" width="16.140625" style="1" customWidth="1"/>
    <col min="4" max="4" width="1" style="1" customWidth="1"/>
    <col min="5" max="5" width="17.42578125" style="1" customWidth="1"/>
    <col min="6" max="6" width="1" style="1" customWidth="1"/>
    <col min="7" max="7" width="16.14062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1.4257812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</row>
    <row r="3" spans="1:17" ht="30">
      <c r="A3" s="112" t="s">
        <v>70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</row>
    <row r="4" spans="1:17" ht="30">
      <c r="A4" s="112" t="s">
        <v>2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</row>
    <row r="6" spans="1:17" s="6" customFormat="1" ht="21">
      <c r="A6" s="102" t="s">
        <v>3</v>
      </c>
      <c r="C6" s="104" t="s">
        <v>72</v>
      </c>
      <c r="D6" s="104" t="s">
        <v>72</v>
      </c>
      <c r="E6" s="104" t="s">
        <v>72</v>
      </c>
      <c r="F6" s="104" t="s">
        <v>72</v>
      </c>
      <c r="G6" s="104" t="s">
        <v>72</v>
      </c>
      <c r="H6" s="104" t="s">
        <v>72</v>
      </c>
      <c r="I6" s="104" t="s">
        <v>72</v>
      </c>
      <c r="K6" s="104" t="s">
        <v>73</v>
      </c>
      <c r="L6" s="104" t="s">
        <v>73</v>
      </c>
      <c r="M6" s="104" t="s">
        <v>73</v>
      </c>
      <c r="N6" s="104" t="s">
        <v>73</v>
      </c>
      <c r="O6" s="104" t="s">
        <v>73</v>
      </c>
      <c r="P6" s="104" t="s">
        <v>73</v>
      </c>
      <c r="Q6" s="104" t="s">
        <v>73</v>
      </c>
    </row>
    <row r="7" spans="1:17" s="6" customFormat="1" ht="21">
      <c r="A7" s="103" t="s">
        <v>3</v>
      </c>
      <c r="C7" s="9" t="s">
        <v>7</v>
      </c>
      <c r="E7" s="9" t="s">
        <v>80</v>
      </c>
      <c r="G7" s="9" t="s">
        <v>81</v>
      </c>
      <c r="I7" s="9" t="s">
        <v>83</v>
      </c>
      <c r="K7" s="9" t="s">
        <v>7</v>
      </c>
      <c r="M7" s="9" t="s">
        <v>80</v>
      </c>
      <c r="O7" s="9" t="s">
        <v>81</v>
      </c>
      <c r="Q7" s="9" t="s">
        <v>83</v>
      </c>
    </row>
    <row r="8" spans="1:17" ht="21">
      <c r="A8" s="55" t="s">
        <v>20</v>
      </c>
      <c r="B8" s="6"/>
      <c r="C8" s="15">
        <v>52775</v>
      </c>
      <c r="D8" s="18"/>
      <c r="E8" s="15">
        <v>1732898039</v>
      </c>
      <c r="F8" s="18"/>
      <c r="G8" s="15">
        <v>2115670775</v>
      </c>
      <c r="H8" s="18"/>
      <c r="I8" s="13">
        <v>-382772736</v>
      </c>
      <c r="J8" s="18"/>
      <c r="K8" s="15">
        <v>197813</v>
      </c>
      <c r="L8" s="18"/>
      <c r="M8" s="15">
        <v>7191845444</v>
      </c>
      <c r="N8" s="18"/>
      <c r="O8" s="15">
        <v>8019455120</v>
      </c>
      <c r="P8" s="18"/>
      <c r="Q8" s="13">
        <v>-827609676</v>
      </c>
    </row>
    <row r="9" spans="1:17" ht="21">
      <c r="A9" s="55" t="s">
        <v>16</v>
      </c>
      <c r="B9" s="6"/>
      <c r="C9" s="15">
        <v>42511</v>
      </c>
      <c r="D9" s="18"/>
      <c r="E9" s="15">
        <v>2048872344</v>
      </c>
      <c r="F9" s="18"/>
      <c r="G9" s="15">
        <v>2000599040</v>
      </c>
      <c r="H9" s="18"/>
      <c r="I9" s="15">
        <v>48273304</v>
      </c>
      <c r="J9" s="18"/>
      <c r="K9" s="15">
        <v>732648</v>
      </c>
      <c r="L9" s="18"/>
      <c r="M9" s="15">
        <v>34578646294</v>
      </c>
      <c r="N9" s="18"/>
      <c r="O9" s="15">
        <v>34044080695</v>
      </c>
      <c r="P9" s="18"/>
      <c r="Q9" s="15">
        <v>534565599</v>
      </c>
    </row>
    <row r="10" spans="1:17" ht="21">
      <c r="A10" s="55" t="s">
        <v>19</v>
      </c>
      <c r="B10" s="6"/>
      <c r="C10" s="15">
        <v>601465</v>
      </c>
      <c r="D10" s="18"/>
      <c r="E10" s="15">
        <v>1956384638</v>
      </c>
      <c r="F10" s="18"/>
      <c r="G10" s="15">
        <v>2545943245</v>
      </c>
      <c r="H10" s="18"/>
      <c r="I10" s="13">
        <v>-589558607</v>
      </c>
      <c r="J10" s="18"/>
      <c r="K10" s="15">
        <v>3924366</v>
      </c>
      <c r="L10" s="18"/>
      <c r="M10" s="15">
        <v>15926405390</v>
      </c>
      <c r="N10" s="18"/>
      <c r="O10" s="15">
        <v>16973304387</v>
      </c>
      <c r="P10" s="18"/>
      <c r="Q10" s="13">
        <v>-1046898997</v>
      </c>
    </row>
    <row r="11" spans="1:17" ht="21">
      <c r="A11" s="55" t="s">
        <v>15</v>
      </c>
      <c r="B11" s="6"/>
      <c r="C11" s="15">
        <v>362500</v>
      </c>
      <c r="D11" s="18"/>
      <c r="E11" s="15">
        <v>790671168</v>
      </c>
      <c r="F11" s="18"/>
      <c r="G11" s="15">
        <v>870088467</v>
      </c>
      <c r="H11" s="18"/>
      <c r="I11" s="13">
        <v>-79417299</v>
      </c>
      <c r="J11" s="18"/>
      <c r="K11" s="15">
        <v>3504217</v>
      </c>
      <c r="L11" s="18"/>
      <c r="M11" s="15">
        <v>8825689996</v>
      </c>
      <c r="N11" s="18"/>
      <c r="O11" s="15">
        <v>8242885273</v>
      </c>
      <c r="P11" s="18"/>
      <c r="Q11" s="15">
        <v>582804723</v>
      </c>
    </row>
    <row r="12" spans="1:17" ht="21">
      <c r="A12" s="55" t="s">
        <v>17</v>
      </c>
      <c r="B12" s="6"/>
      <c r="C12" s="15">
        <v>34000</v>
      </c>
      <c r="D12" s="18"/>
      <c r="E12" s="15">
        <v>416523204</v>
      </c>
      <c r="F12" s="18"/>
      <c r="G12" s="15">
        <v>414032297</v>
      </c>
      <c r="H12" s="18"/>
      <c r="I12" s="15">
        <v>2490907</v>
      </c>
      <c r="J12" s="18"/>
      <c r="K12" s="15">
        <v>773187</v>
      </c>
      <c r="L12" s="18"/>
      <c r="M12" s="15">
        <v>9958720929</v>
      </c>
      <c r="N12" s="18"/>
      <c r="O12" s="15">
        <v>9355958483</v>
      </c>
      <c r="P12" s="18"/>
      <c r="Q12" s="15">
        <v>602762446</v>
      </c>
    </row>
    <row r="13" spans="1:17" ht="21">
      <c r="A13" s="55" t="s">
        <v>23</v>
      </c>
      <c r="B13" s="6"/>
      <c r="C13" s="15">
        <v>6273</v>
      </c>
      <c r="D13" s="18"/>
      <c r="E13" s="15">
        <v>112266637</v>
      </c>
      <c r="F13" s="18"/>
      <c r="G13" s="15">
        <v>112081267</v>
      </c>
      <c r="H13" s="18"/>
      <c r="I13" s="15">
        <v>185370</v>
      </c>
      <c r="J13" s="18"/>
      <c r="K13" s="15">
        <v>6273</v>
      </c>
      <c r="L13" s="18"/>
      <c r="M13" s="15">
        <v>112266637</v>
      </c>
      <c r="N13" s="18"/>
      <c r="O13" s="15">
        <v>112081267</v>
      </c>
      <c r="P13" s="18"/>
      <c r="Q13" s="15">
        <v>185370</v>
      </c>
    </row>
    <row r="14" spans="1:17" ht="21">
      <c r="A14" s="55" t="s">
        <v>21</v>
      </c>
      <c r="B14" s="6"/>
      <c r="C14" s="15">
        <v>0</v>
      </c>
      <c r="D14" s="18"/>
      <c r="E14" s="15">
        <v>0</v>
      </c>
      <c r="F14" s="18"/>
      <c r="G14" s="15">
        <v>0</v>
      </c>
      <c r="H14" s="18"/>
      <c r="I14" s="15">
        <v>0</v>
      </c>
      <c r="J14" s="18"/>
      <c r="K14" s="15">
        <v>6613</v>
      </c>
      <c r="L14" s="18"/>
      <c r="M14" s="15">
        <v>46075496</v>
      </c>
      <c r="N14" s="18"/>
      <c r="O14" s="15">
        <v>47084560</v>
      </c>
      <c r="P14" s="18"/>
      <c r="Q14" s="13">
        <v>-1009064</v>
      </c>
    </row>
    <row r="15" spans="1:17" ht="21">
      <c r="A15" s="55" t="s">
        <v>22</v>
      </c>
      <c r="B15" s="6"/>
      <c r="C15" s="15">
        <v>0</v>
      </c>
      <c r="D15" s="18"/>
      <c r="E15" s="15">
        <v>0</v>
      </c>
      <c r="F15" s="18"/>
      <c r="G15" s="15">
        <v>0</v>
      </c>
      <c r="H15" s="18"/>
      <c r="I15" s="15">
        <v>0</v>
      </c>
      <c r="J15" s="18"/>
      <c r="K15" s="15">
        <v>91136</v>
      </c>
      <c r="L15" s="18"/>
      <c r="M15" s="15">
        <v>338898050</v>
      </c>
      <c r="N15" s="18"/>
      <c r="O15" s="15">
        <v>341030912</v>
      </c>
      <c r="P15" s="18"/>
      <c r="Q15" s="13">
        <v>-2132862</v>
      </c>
    </row>
    <row r="16" spans="1:17" ht="21">
      <c r="A16" s="55" t="s">
        <v>18</v>
      </c>
      <c r="B16" s="6"/>
      <c r="C16" s="15">
        <v>0</v>
      </c>
      <c r="D16" s="18"/>
      <c r="E16" s="15">
        <v>0</v>
      </c>
      <c r="F16" s="18"/>
      <c r="G16" s="15">
        <v>0</v>
      </c>
      <c r="H16" s="18"/>
      <c r="I16" s="15">
        <v>0</v>
      </c>
      <c r="J16" s="18"/>
      <c r="K16" s="15">
        <v>183371</v>
      </c>
      <c r="L16" s="18"/>
      <c r="M16" s="15">
        <v>2272824057</v>
      </c>
      <c r="N16" s="18"/>
      <c r="O16" s="15">
        <v>2270008409</v>
      </c>
      <c r="P16" s="18"/>
      <c r="Q16" s="15">
        <v>2815648</v>
      </c>
    </row>
    <row r="17" spans="1:17" ht="21">
      <c r="A17" s="55" t="s">
        <v>52</v>
      </c>
      <c r="B17" s="6"/>
      <c r="C17" s="15">
        <v>200</v>
      </c>
      <c r="D17" s="18"/>
      <c r="E17" s="15">
        <v>170076605</v>
      </c>
      <c r="F17" s="18"/>
      <c r="G17" s="15">
        <v>163718610</v>
      </c>
      <c r="H17" s="18"/>
      <c r="I17" s="15">
        <v>6357995</v>
      </c>
      <c r="J17" s="18"/>
      <c r="K17" s="15">
        <v>200</v>
      </c>
      <c r="L17" s="18"/>
      <c r="M17" s="15">
        <v>170076605</v>
      </c>
      <c r="N17" s="18"/>
      <c r="O17" s="15">
        <v>163718610</v>
      </c>
      <c r="P17" s="18"/>
      <c r="Q17" s="15">
        <v>6357995</v>
      </c>
    </row>
    <row r="18" spans="1:17" ht="21">
      <c r="A18" s="55" t="s">
        <v>40</v>
      </c>
      <c r="B18" s="6"/>
      <c r="C18" s="15">
        <v>100</v>
      </c>
      <c r="D18" s="18"/>
      <c r="E18" s="15">
        <v>83468444</v>
      </c>
      <c r="F18" s="18"/>
      <c r="G18" s="15">
        <v>81021217</v>
      </c>
      <c r="H18" s="18"/>
      <c r="I18" s="15">
        <v>2447227</v>
      </c>
      <c r="J18" s="18"/>
      <c r="K18" s="15">
        <v>14800</v>
      </c>
      <c r="L18" s="18"/>
      <c r="M18" s="15">
        <v>12115928592</v>
      </c>
      <c r="N18" s="18"/>
      <c r="O18" s="15">
        <v>12026380256</v>
      </c>
      <c r="P18" s="18"/>
      <c r="Q18" s="15">
        <v>89548336</v>
      </c>
    </row>
    <row r="19" spans="1:17" ht="21">
      <c r="A19" s="55" t="s">
        <v>46</v>
      </c>
      <c r="B19" s="6"/>
      <c r="C19" s="15">
        <v>5100</v>
      </c>
      <c r="D19" s="18"/>
      <c r="E19" s="15">
        <v>4892450404</v>
      </c>
      <c r="F19" s="18"/>
      <c r="G19" s="15">
        <v>5019857966</v>
      </c>
      <c r="H19" s="18"/>
      <c r="I19" s="13">
        <v>-127407562</v>
      </c>
      <c r="J19" s="18"/>
      <c r="K19" s="15">
        <v>7000</v>
      </c>
      <c r="L19" s="18"/>
      <c r="M19" s="15">
        <v>6772086682</v>
      </c>
      <c r="N19" s="18"/>
      <c r="O19" s="15">
        <v>6890001124</v>
      </c>
      <c r="P19" s="18"/>
      <c r="Q19" s="13">
        <v>-117914442</v>
      </c>
    </row>
    <row r="20" spans="1:17" ht="21">
      <c r="A20" s="55" t="s">
        <v>84</v>
      </c>
      <c r="B20" s="6"/>
      <c r="C20" s="15">
        <v>0</v>
      </c>
      <c r="D20" s="18"/>
      <c r="E20" s="15">
        <v>0</v>
      </c>
      <c r="F20" s="18"/>
      <c r="G20" s="15">
        <v>0</v>
      </c>
      <c r="H20" s="18"/>
      <c r="I20" s="15">
        <v>0</v>
      </c>
      <c r="J20" s="18"/>
      <c r="K20" s="15">
        <v>400</v>
      </c>
      <c r="L20" s="18"/>
      <c r="M20" s="15">
        <v>371666348</v>
      </c>
      <c r="N20" s="18"/>
      <c r="O20" s="15">
        <v>370678545</v>
      </c>
      <c r="P20" s="18"/>
      <c r="Q20" s="15">
        <v>987803</v>
      </c>
    </row>
    <row r="21" spans="1:17" ht="21">
      <c r="A21" s="55" t="s">
        <v>37</v>
      </c>
      <c r="B21" s="6"/>
      <c r="C21" s="15">
        <v>0</v>
      </c>
      <c r="D21" s="18"/>
      <c r="E21" s="15">
        <v>0</v>
      </c>
      <c r="F21" s="18"/>
      <c r="G21" s="15">
        <v>0</v>
      </c>
      <c r="H21" s="18"/>
      <c r="I21" s="15">
        <v>0</v>
      </c>
      <c r="J21" s="18"/>
      <c r="K21" s="15">
        <v>2600</v>
      </c>
      <c r="L21" s="18"/>
      <c r="M21" s="15">
        <v>2376076100</v>
      </c>
      <c r="N21" s="18"/>
      <c r="O21" s="15">
        <v>2321077997</v>
      </c>
      <c r="P21" s="18"/>
      <c r="Q21" s="15">
        <v>54998103</v>
      </c>
    </row>
    <row r="22" spans="1:17" ht="21">
      <c r="A22" s="55" t="s">
        <v>43</v>
      </c>
      <c r="B22" s="6"/>
      <c r="C22" s="15">
        <v>0</v>
      </c>
      <c r="D22" s="18"/>
      <c r="E22" s="15">
        <v>0</v>
      </c>
      <c r="F22" s="18"/>
      <c r="G22" s="15">
        <v>0</v>
      </c>
      <c r="H22" s="18"/>
      <c r="I22" s="15">
        <v>0</v>
      </c>
      <c r="J22" s="18"/>
      <c r="K22" s="15">
        <v>6710</v>
      </c>
      <c r="L22" s="18"/>
      <c r="M22" s="15">
        <v>5804691980</v>
      </c>
      <c r="N22" s="18"/>
      <c r="O22" s="15">
        <v>5763569701</v>
      </c>
      <c r="P22" s="18"/>
      <c r="Q22" s="15">
        <v>41122279</v>
      </c>
    </row>
    <row r="23" spans="1:17" ht="21">
      <c r="A23" s="55" t="s">
        <v>33</v>
      </c>
      <c r="B23" s="6"/>
      <c r="C23" s="15">
        <v>0</v>
      </c>
      <c r="D23" s="18"/>
      <c r="E23" s="15">
        <v>0</v>
      </c>
      <c r="F23" s="18"/>
      <c r="G23" s="15">
        <v>0</v>
      </c>
      <c r="H23" s="18"/>
      <c r="I23" s="15">
        <v>0</v>
      </c>
      <c r="J23" s="18"/>
      <c r="K23" s="15">
        <v>4800</v>
      </c>
      <c r="L23" s="18"/>
      <c r="M23" s="15">
        <v>3752875202</v>
      </c>
      <c r="N23" s="18"/>
      <c r="O23" s="15">
        <v>3735855185</v>
      </c>
      <c r="P23" s="18"/>
      <c r="Q23" s="15">
        <v>17020017</v>
      </c>
    </row>
    <row r="24" spans="1:17" s="6" customFormat="1" ht="21">
      <c r="A24" s="11" t="s">
        <v>90</v>
      </c>
      <c r="C24" s="56">
        <f>SUM(C8:C23)</f>
        <v>1104924</v>
      </c>
      <c r="D24" s="18"/>
      <c r="E24" s="56">
        <f>SUM(E8:E23)</f>
        <v>12203611483</v>
      </c>
      <c r="F24" s="18"/>
      <c r="G24" s="56">
        <f>SUM(G8:G23)</f>
        <v>13323012884</v>
      </c>
      <c r="H24" s="18"/>
      <c r="I24" s="19">
        <f>SUM(I8:I23)</f>
        <v>-1119401401</v>
      </c>
      <c r="J24" s="18"/>
      <c r="K24" s="56">
        <f>SUM(K8:K23)</f>
        <v>9456134</v>
      </c>
      <c r="L24" s="18"/>
      <c r="M24" s="56">
        <f>SUM(M8:M23)</f>
        <v>110614773802</v>
      </c>
      <c r="N24" s="18"/>
      <c r="O24" s="56">
        <f>SUM(O8:O23)</f>
        <v>110677170524</v>
      </c>
      <c r="P24" s="18"/>
      <c r="Q24" s="19">
        <f>SUM(Q8:Q23)</f>
        <v>-62396722</v>
      </c>
    </row>
    <row r="25" spans="1:17" s="6" customFormat="1" ht="18.75"/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-0.249977111117893"/>
  </sheetPr>
  <dimension ref="A2:U18"/>
  <sheetViews>
    <sheetView rightToLeft="1" workbookViewId="0">
      <selection activeCell="I24" sqref="I24"/>
    </sheetView>
  </sheetViews>
  <sheetFormatPr defaultRowHeight="15"/>
  <cols>
    <col min="1" max="1" width="21.7109375" style="1" customWidth="1"/>
    <col min="2" max="2" width="1" style="1" customWidth="1"/>
    <col min="3" max="3" width="9.140625" style="1" customWidth="1"/>
    <col min="4" max="4" width="1" style="1" customWidth="1"/>
    <col min="5" max="5" width="22.5703125" style="1" bestFit="1" customWidth="1"/>
    <col min="6" max="6" width="1" style="1" customWidth="1"/>
    <col min="7" max="7" width="16.85546875" style="1" bestFit="1" customWidth="1"/>
    <col min="8" max="8" width="1" style="1" customWidth="1"/>
    <col min="9" max="9" width="18.140625" style="1" bestFit="1" customWidth="1"/>
    <col min="10" max="10" width="1" style="1" customWidth="1"/>
    <col min="11" max="11" width="25" style="1" bestFit="1" customWidth="1"/>
    <col min="12" max="12" width="1" style="1" customWidth="1"/>
    <col min="13" max="13" width="9.140625" style="1" customWidth="1"/>
    <col min="14" max="14" width="1" style="1" customWidth="1"/>
    <col min="15" max="15" width="22.5703125" style="1" bestFit="1" customWidth="1"/>
    <col min="16" max="16" width="1" style="1" customWidth="1"/>
    <col min="17" max="17" width="16.85546875" style="1" bestFit="1" customWidth="1"/>
    <col min="18" max="18" width="1" style="1" customWidth="1"/>
    <col min="19" max="19" width="18.42578125" style="1" bestFit="1" customWidth="1"/>
    <col min="20" max="20" width="1" style="1" customWidth="1"/>
    <col min="21" max="21" width="15.140625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30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</row>
    <row r="3" spans="1:21" ht="30">
      <c r="A3" s="112" t="s">
        <v>70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</row>
    <row r="4" spans="1:21" ht="30">
      <c r="A4" s="112" t="s">
        <v>2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</row>
    <row r="6" spans="1:21" s="6" customFormat="1" ht="21">
      <c r="A6" s="102" t="s">
        <v>3</v>
      </c>
      <c r="C6" s="104" t="s">
        <v>72</v>
      </c>
      <c r="D6" s="104" t="s">
        <v>72</v>
      </c>
      <c r="E6" s="104" t="s">
        <v>72</v>
      </c>
      <c r="F6" s="104" t="s">
        <v>72</v>
      </c>
      <c r="G6" s="104" t="s">
        <v>72</v>
      </c>
      <c r="H6" s="104" t="s">
        <v>72</v>
      </c>
      <c r="I6" s="104" t="s">
        <v>72</v>
      </c>
      <c r="J6" s="104" t="s">
        <v>72</v>
      </c>
      <c r="K6" s="104" t="s">
        <v>72</v>
      </c>
      <c r="M6" s="104" t="s">
        <v>73</v>
      </c>
      <c r="N6" s="104" t="s">
        <v>73</v>
      </c>
      <c r="O6" s="104" t="s">
        <v>73</v>
      </c>
      <c r="P6" s="104" t="s">
        <v>73</v>
      </c>
      <c r="Q6" s="104" t="s">
        <v>73</v>
      </c>
      <c r="R6" s="104" t="s">
        <v>73</v>
      </c>
      <c r="S6" s="104" t="s">
        <v>73</v>
      </c>
      <c r="T6" s="104" t="s">
        <v>73</v>
      </c>
      <c r="U6" s="104" t="s">
        <v>73</v>
      </c>
    </row>
    <row r="7" spans="1:21" s="6" customFormat="1" ht="21">
      <c r="A7" s="103" t="s">
        <v>3</v>
      </c>
      <c r="C7" s="38" t="s">
        <v>85</v>
      </c>
      <c r="E7" s="9" t="s">
        <v>86</v>
      </c>
      <c r="G7" s="9" t="s">
        <v>87</v>
      </c>
      <c r="I7" s="9" t="s">
        <v>60</v>
      </c>
      <c r="K7" s="61" t="s">
        <v>88</v>
      </c>
      <c r="M7" s="9" t="s">
        <v>85</v>
      </c>
      <c r="O7" s="9" t="s">
        <v>86</v>
      </c>
      <c r="Q7" s="9" t="s">
        <v>87</v>
      </c>
      <c r="S7" s="9" t="s">
        <v>60</v>
      </c>
      <c r="U7" s="9" t="s">
        <v>88</v>
      </c>
    </row>
    <row r="8" spans="1:21" ht="24">
      <c r="A8" s="57" t="s">
        <v>20</v>
      </c>
      <c r="B8" s="6"/>
      <c r="C8" s="62">
        <v>0</v>
      </c>
      <c r="D8" s="63"/>
      <c r="E8" s="62">
        <v>1222701370</v>
      </c>
      <c r="F8" s="62"/>
      <c r="G8" s="71">
        <v>-382772736</v>
      </c>
      <c r="H8" s="62"/>
      <c r="I8" s="62">
        <v>839928634</v>
      </c>
      <c r="J8" s="63"/>
      <c r="K8" s="60">
        <v>-4.8800000000000003E-2</v>
      </c>
      <c r="L8" s="62"/>
      <c r="M8" s="63">
        <v>0</v>
      </c>
      <c r="N8" s="62"/>
      <c r="O8" s="67">
        <v>-5785629122</v>
      </c>
      <c r="P8" s="71"/>
      <c r="Q8" s="67">
        <v>-827609676</v>
      </c>
      <c r="R8" s="62"/>
      <c r="S8" s="67">
        <v>-6613238798</v>
      </c>
      <c r="T8" s="62"/>
      <c r="U8" s="64">
        <v>0.1028</v>
      </c>
    </row>
    <row r="9" spans="1:21" ht="24">
      <c r="A9" s="57" t="s">
        <v>16</v>
      </c>
      <c r="B9" s="6"/>
      <c r="C9" s="62">
        <v>0</v>
      </c>
      <c r="D9" s="63"/>
      <c r="E9" s="62">
        <v>583929172</v>
      </c>
      <c r="F9" s="62"/>
      <c r="G9" s="63">
        <v>48273304</v>
      </c>
      <c r="H9" s="62"/>
      <c r="I9" s="62">
        <v>632202476</v>
      </c>
      <c r="J9" s="63"/>
      <c r="K9" s="60">
        <v>-3.6700000000000003E-2</v>
      </c>
      <c r="L9" s="62"/>
      <c r="M9" s="63">
        <v>0</v>
      </c>
      <c r="N9" s="62"/>
      <c r="O9" s="62">
        <v>1648830085</v>
      </c>
      <c r="P9" s="63"/>
      <c r="Q9" s="62">
        <v>534565599</v>
      </c>
      <c r="R9" s="62"/>
      <c r="S9" s="62">
        <v>2183395684</v>
      </c>
      <c r="T9" s="62"/>
      <c r="U9" s="60">
        <v>-3.39E-2</v>
      </c>
    </row>
    <row r="10" spans="1:21" ht="24">
      <c r="A10" s="57" t="s">
        <v>19</v>
      </c>
      <c r="B10" s="6"/>
      <c r="C10" s="62">
        <v>0</v>
      </c>
      <c r="D10" s="63"/>
      <c r="E10" s="62">
        <v>576981400</v>
      </c>
      <c r="F10" s="62"/>
      <c r="G10" s="71">
        <v>-589558607</v>
      </c>
      <c r="H10" s="62"/>
      <c r="I10" s="67">
        <v>-12577207</v>
      </c>
      <c r="J10" s="63"/>
      <c r="K10" s="64">
        <v>6.9999999999999999E-4</v>
      </c>
      <c r="L10" s="62"/>
      <c r="M10" s="63">
        <v>0</v>
      </c>
      <c r="N10" s="62"/>
      <c r="O10" s="67">
        <v>-3629180352</v>
      </c>
      <c r="P10" s="63"/>
      <c r="Q10" s="67">
        <v>-1046898997</v>
      </c>
      <c r="R10" s="62"/>
      <c r="S10" s="67">
        <v>-4676079349</v>
      </c>
      <c r="T10" s="62"/>
      <c r="U10" s="64">
        <v>7.2700000000000001E-2</v>
      </c>
    </row>
    <row r="11" spans="1:21" ht="24">
      <c r="A11" s="57" t="s">
        <v>15</v>
      </c>
      <c r="B11" s="6"/>
      <c r="C11" s="62">
        <v>0</v>
      </c>
      <c r="D11" s="63"/>
      <c r="E11" s="62">
        <v>239686080</v>
      </c>
      <c r="F11" s="62"/>
      <c r="G11" s="71">
        <v>-79417299</v>
      </c>
      <c r="H11" s="62"/>
      <c r="I11" s="62">
        <v>160268781</v>
      </c>
      <c r="J11" s="63"/>
      <c r="K11" s="60">
        <v>-9.2999999999999992E-3</v>
      </c>
      <c r="L11" s="62"/>
      <c r="M11" s="63">
        <v>0</v>
      </c>
      <c r="N11" s="62"/>
      <c r="O11" s="67">
        <v>-468038276</v>
      </c>
      <c r="P11" s="63"/>
      <c r="Q11" s="62">
        <v>582804723</v>
      </c>
      <c r="R11" s="62"/>
      <c r="S11" s="62">
        <v>114766447</v>
      </c>
      <c r="T11" s="62"/>
      <c r="U11" s="60">
        <v>-1.8E-3</v>
      </c>
    </row>
    <row r="12" spans="1:21" ht="24">
      <c r="A12" s="57" t="s">
        <v>17</v>
      </c>
      <c r="B12" s="6"/>
      <c r="C12" s="62">
        <v>0</v>
      </c>
      <c r="D12" s="63"/>
      <c r="E12" s="67">
        <v>-7393802169</v>
      </c>
      <c r="F12" s="62"/>
      <c r="G12" s="63">
        <v>2490907</v>
      </c>
      <c r="H12" s="62"/>
      <c r="I12" s="67">
        <v>-7391311262</v>
      </c>
      <c r="J12" s="63"/>
      <c r="K12" s="64">
        <v>0.42930000000000001</v>
      </c>
      <c r="L12" s="62"/>
      <c r="M12" s="63">
        <v>0</v>
      </c>
      <c r="N12" s="62"/>
      <c r="O12" s="67">
        <v>-14686123354</v>
      </c>
      <c r="P12" s="63"/>
      <c r="Q12" s="62">
        <v>602762446</v>
      </c>
      <c r="R12" s="62"/>
      <c r="S12" s="67">
        <v>-14083360908</v>
      </c>
      <c r="T12" s="62"/>
      <c r="U12" s="64">
        <v>0.21890000000000001</v>
      </c>
    </row>
    <row r="13" spans="1:21" ht="24">
      <c r="A13" s="57" t="s">
        <v>23</v>
      </c>
      <c r="B13" s="6"/>
      <c r="C13" s="62">
        <v>0</v>
      </c>
      <c r="D13" s="63"/>
      <c r="E13" s="62">
        <v>42169659</v>
      </c>
      <c r="F13" s="62"/>
      <c r="G13" s="63">
        <v>185370</v>
      </c>
      <c r="H13" s="62"/>
      <c r="I13" s="62">
        <v>42355029</v>
      </c>
      <c r="J13" s="63"/>
      <c r="K13" s="60">
        <v>-2.5000000000000001E-3</v>
      </c>
      <c r="L13" s="62"/>
      <c r="M13" s="63">
        <v>0</v>
      </c>
      <c r="N13" s="62"/>
      <c r="O13" s="62">
        <v>42169659</v>
      </c>
      <c r="P13" s="63"/>
      <c r="Q13" s="62">
        <v>185370</v>
      </c>
      <c r="R13" s="62"/>
      <c r="S13" s="62">
        <v>42355029</v>
      </c>
      <c r="T13" s="62"/>
      <c r="U13" s="60">
        <v>-6.9999999999999999E-4</v>
      </c>
    </row>
    <row r="14" spans="1:21" ht="24">
      <c r="A14" s="57" t="s">
        <v>21</v>
      </c>
      <c r="B14" s="6"/>
      <c r="C14" s="62">
        <v>0</v>
      </c>
      <c r="D14" s="63"/>
      <c r="E14" s="67">
        <v>-4608663941</v>
      </c>
      <c r="F14" s="62"/>
      <c r="G14" s="63">
        <v>0</v>
      </c>
      <c r="H14" s="62"/>
      <c r="I14" s="67">
        <v>-4608663941</v>
      </c>
      <c r="J14" s="63"/>
      <c r="K14" s="64">
        <v>0.26769999999999999</v>
      </c>
      <c r="L14" s="62"/>
      <c r="M14" s="63">
        <v>0</v>
      </c>
      <c r="N14" s="62"/>
      <c r="O14" s="67">
        <v>-20849147943</v>
      </c>
      <c r="P14" s="71"/>
      <c r="Q14" s="67">
        <v>-1009064</v>
      </c>
      <c r="R14" s="67"/>
      <c r="S14" s="67">
        <v>-20850157007</v>
      </c>
      <c r="T14" s="62"/>
      <c r="U14" s="64">
        <v>0.3241</v>
      </c>
    </row>
    <row r="15" spans="1:21" ht="24">
      <c r="A15" s="57" t="s">
        <v>22</v>
      </c>
      <c r="B15" s="6"/>
      <c r="C15" s="62">
        <v>0</v>
      </c>
      <c r="D15" s="63"/>
      <c r="E15" s="67">
        <v>-7249823853</v>
      </c>
      <c r="F15" s="62"/>
      <c r="G15" s="63">
        <v>0</v>
      </c>
      <c r="H15" s="62"/>
      <c r="I15" s="67">
        <v>-7249823853</v>
      </c>
      <c r="J15" s="63"/>
      <c r="K15" s="64">
        <v>0.42099999999999999</v>
      </c>
      <c r="L15" s="62"/>
      <c r="M15" s="63">
        <v>0</v>
      </c>
      <c r="N15" s="62"/>
      <c r="O15" s="67">
        <v>-23018613207</v>
      </c>
      <c r="P15" s="71"/>
      <c r="Q15" s="67">
        <v>-2132862</v>
      </c>
      <c r="R15" s="67"/>
      <c r="S15" s="67">
        <v>-23020746069</v>
      </c>
      <c r="T15" s="62"/>
      <c r="U15" s="64">
        <v>0.3579</v>
      </c>
    </row>
    <row r="16" spans="1:21" ht="24">
      <c r="A16" s="57" t="s">
        <v>18</v>
      </c>
      <c r="B16" s="6"/>
      <c r="C16" s="62">
        <v>0</v>
      </c>
      <c r="D16" s="63"/>
      <c r="E16" s="62">
        <v>31016865</v>
      </c>
      <c r="F16" s="62"/>
      <c r="G16" s="63">
        <v>0</v>
      </c>
      <c r="H16" s="62"/>
      <c r="I16" s="62">
        <v>31016865</v>
      </c>
      <c r="J16" s="63"/>
      <c r="K16" s="60">
        <v>-1.8E-3</v>
      </c>
      <c r="L16" s="62"/>
      <c r="M16" s="63">
        <v>0</v>
      </c>
      <c r="N16" s="62"/>
      <c r="O16" s="62">
        <v>32960122</v>
      </c>
      <c r="P16" s="63"/>
      <c r="Q16" s="62">
        <v>2815648</v>
      </c>
      <c r="R16" s="62"/>
      <c r="S16" s="62">
        <v>35775770</v>
      </c>
      <c r="T16" s="62"/>
      <c r="U16" s="60">
        <v>-5.9999999999999995E-4</v>
      </c>
    </row>
    <row r="17" spans="1:21" s="6" customFormat="1" ht="24">
      <c r="A17" s="65" t="s">
        <v>90</v>
      </c>
      <c r="C17" s="70">
        <f>SUM(C8:C16)</f>
        <v>0</v>
      </c>
      <c r="D17" s="59"/>
      <c r="E17" s="66">
        <f>SUM(E8:E16)</f>
        <v>-16555805417</v>
      </c>
      <c r="F17" s="67"/>
      <c r="G17" s="66">
        <f>SUM(G8:G16)</f>
        <v>-1000799061</v>
      </c>
      <c r="H17" s="67"/>
      <c r="I17" s="66">
        <f>SUM(I8:I16)</f>
        <v>-17556604478</v>
      </c>
      <c r="J17" s="59"/>
      <c r="K17" s="68">
        <f>SUM(K8:K16)</f>
        <v>1.0196000000000001</v>
      </c>
      <c r="L17" s="58"/>
      <c r="M17" s="69">
        <f>SUM(M8:M16)</f>
        <v>0</v>
      </c>
      <c r="N17" s="58"/>
      <c r="O17" s="66">
        <f>SUM(O8:O16)</f>
        <v>-66712772388</v>
      </c>
      <c r="P17" s="59"/>
      <c r="Q17" s="66">
        <f>SUM(Q8:Q16)</f>
        <v>-154516813</v>
      </c>
      <c r="R17" s="58"/>
      <c r="S17" s="66">
        <f>SUM(S8:S16)</f>
        <v>-66867289201</v>
      </c>
      <c r="T17" s="58"/>
      <c r="U17" s="68">
        <f>SUM(U8:U16)</f>
        <v>1.0394000000000001</v>
      </c>
    </row>
    <row r="18" spans="1:21" s="6" customFormat="1" ht="18.75"/>
  </sheetData>
  <mergeCells count="6">
    <mergeCell ref="A2:U2"/>
    <mergeCell ref="A3:U3"/>
    <mergeCell ref="A4:U4"/>
    <mergeCell ref="M6:U6"/>
    <mergeCell ref="C6:K6"/>
    <mergeCell ref="A6:A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-0.249977111117893"/>
  </sheetPr>
  <dimension ref="A2:Q17"/>
  <sheetViews>
    <sheetView rightToLeft="1" workbookViewId="0">
      <selection activeCell="K25" sqref="K25"/>
    </sheetView>
  </sheetViews>
  <sheetFormatPr defaultRowHeight="15"/>
  <cols>
    <col min="1" max="1" width="26.5703125" style="1" customWidth="1"/>
    <col min="2" max="2" width="1" style="1" customWidth="1"/>
    <col min="3" max="3" width="21.28515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4.8554687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</row>
    <row r="3" spans="1:17" ht="30">
      <c r="A3" s="112" t="s">
        <v>70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</row>
    <row r="4" spans="1:17" ht="30">
      <c r="A4" s="112" t="s">
        <v>2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</row>
    <row r="6" spans="1:17" s="6" customFormat="1" ht="21">
      <c r="A6" s="102" t="s">
        <v>74</v>
      </c>
      <c r="C6" s="104" t="s">
        <v>72</v>
      </c>
      <c r="D6" s="104" t="s">
        <v>72</v>
      </c>
      <c r="E6" s="104" t="s">
        <v>72</v>
      </c>
      <c r="F6" s="104" t="s">
        <v>72</v>
      </c>
      <c r="G6" s="104" t="s">
        <v>72</v>
      </c>
      <c r="H6" s="104" t="s">
        <v>72</v>
      </c>
      <c r="I6" s="104" t="s">
        <v>72</v>
      </c>
      <c r="K6" s="104" t="s">
        <v>73</v>
      </c>
      <c r="L6" s="104" t="s">
        <v>73</v>
      </c>
      <c r="M6" s="104" t="s">
        <v>73</v>
      </c>
      <c r="N6" s="104" t="s">
        <v>73</v>
      </c>
      <c r="O6" s="104" t="s">
        <v>73</v>
      </c>
      <c r="P6" s="104" t="s">
        <v>73</v>
      </c>
      <c r="Q6" s="104" t="s">
        <v>73</v>
      </c>
    </row>
    <row r="7" spans="1:17" s="6" customFormat="1" ht="21">
      <c r="A7" s="103" t="s">
        <v>74</v>
      </c>
      <c r="C7" s="9" t="s">
        <v>89</v>
      </c>
      <c r="E7" s="9" t="s">
        <v>86</v>
      </c>
      <c r="G7" s="9" t="s">
        <v>87</v>
      </c>
      <c r="I7" s="9" t="s">
        <v>90</v>
      </c>
      <c r="K7" s="9" t="s">
        <v>89</v>
      </c>
      <c r="M7" s="9" t="s">
        <v>86</v>
      </c>
      <c r="O7" s="9" t="s">
        <v>87</v>
      </c>
      <c r="Q7" s="9" t="s">
        <v>90</v>
      </c>
    </row>
    <row r="8" spans="1:17" ht="21">
      <c r="A8" s="55" t="s">
        <v>52</v>
      </c>
      <c r="B8" s="6"/>
      <c r="C8" s="15">
        <v>0</v>
      </c>
      <c r="D8" s="18"/>
      <c r="E8" s="13">
        <v>-360346</v>
      </c>
      <c r="F8" s="18"/>
      <c r="G8" s="15">
        <v>6357995</v>
      </c>
      <c r="H8" s="18"/>
      <c r="I8" s="15">
        <f>G8+E8</f>
        <v>5997649</v>
      </c>
      <c r="J8" s="18"/>
      <c r="K8" s="15">
        <v>0</v>
      </c>
      <c r="L8" s="18"/>
      <c r="M8" s="15">
        <v>0</v>
      </c>
      <c r="N8" s="18"/>
      <c r="O8" s="15">
        <v>6357995</v>
      </c>
      <c r="P8" s="18"/>
      <c r="Q8" s="15">
        <v>6357995</v>
      </c>
    </row>
    <row r="9" spans="1:17" ht="21">
      <c r="A9" s="55" t="s">
        <v>40</v>
      </c>
      <c r="B9" s="6"/>
      <c r="C9" s="15">
        <v>0</v>
      </c>
      <c r="D9" s="18"/>
      <c r="E9" s="15">
        <v>77713619</v>
      </c>
      <c r="F9" s="18"/>
      <c r="G9" s="15">
        <v>2447227</v>
      </c>
      <c r="H9" s="18"/>
      <c r="I9" s="15">
        <v>80160846</v>
      </c>
      <c r="J9" s="18"/>
      <c r="K9" s="15">
        <v>0</v>
      </c>
      <c r="L9" s="18"/>
      <c r="M9" s="15">
        <v>445569015</v>
      </c>
      <c r="N9" s="18"/>
      <c r="O9" s="15">
        <v>89548336</v>
      </c>
      <c r="P9" s="18"/>
      <c r="Q9" s="15">
        <v>535117351</v>
      </c>
    </row>
    <row r="10" spans="1:17" ht="21">
      <c r="A10" s="55" t="s">
        <v>46</v>
      </c>
      <c r="B10" s="6"/>
      <c r="C10" s="15">
        <v>13150510</v>
      </c>
      <c r="D10" s="18"/>
      <c r="E10" s="15">
        <v>97594197</v>
      </c>
      <c r="F10" s="18"/>
      <c r="G10" s="13">
        <v>-127407562</v>
      </c>
      <c r="H10" s="18"/>
      <c r="I10" s="13">
        <f>C10+E10+G10</f>
        <v>-16662855</v>
      </c>
      <c r="J10" s="18"/>
      <c r="K10" s="15">
        <v>207561809</v>
      </c>
      <c r="L10" s="18"/>
      <c r="M10" s="15">
        <v>0</v>
      </c>
      <c r="N10" s="18"/>
      <c r="O10" s="13">
        <v>-117914442</v>
      </c>
      <c r="P10" s="18"/>
      <c r="Q10" s="15">
        <v>89647367</v>
      </c>
    </row>
    <row r="11" spans="1:17" ht="21">
      <c r="A11" s="55" t="s">
        <v>84</v>
      </c>
      <c r="B11" s="6"/>
      <c r="C11" s="15">
        <v>0</v>
      </c>
      <c r="D11" s="18"/>
      <c r="E11" s="15">
        <v>0</v>
      </c>
      <c r="F11" s="18"/>
      <c r="G11" s="15">
        <v>0</v>
      </c>
      <c r="H11" s="18"/>
      <c r="I11" s="15">
        <v>0</v>
      </c>
      <c r="J11" s="18"/>
      <c r="K11" s="15">
        <v>0</v>
      </c>
      <c r="L11" s="18"/>
      <c r="M11" s="15">
        <v>0</v>
      </c>
      <c r="N11" s="18"/>
      <c r="O11" s="15">
        <v>987803</v>
      </c>
      <c r="P11" s="18"/>
      <c r="Q11" s="15">
        <v>987803</v>
      </c>
    </row>
    <row r="12" spans="1:17" ht="21">
      <c r="A12" s="55" t="s">
        <v>37</v>
      </c>
      <c r="B12" s="6"/>
      <c r="C12" s="15">
        <v>0</v>
      </c>
      <c r="D12" s="18"/>
      <c r="E12" s="15">
        <v>181093611</v>
      </c>
      <c r="F12" s="18"/>
      <c r="G12" s="15">
        <v>0</v>
      </c>
      <c r="H12" s="18"/>
      <c r="I12" s="15">
        <v>181093611</v>
      </c>
      <c r="J12" s="18"/>
      <c r="K12" s="15">
        <v>0</v>
      </c>
      <c r="L12" s="18"/>
      <c r="M12" s="15">
        <v>912887676</v>
      </c>
      <c r="N12" s="18"/>
      <c r="O12" s="15">
        <v>54998103</v>
      </c>
      <c r="P12" s="18"/>
      <c r="Q12" s="15">
        <v>967885779</v>
      </c>
    </row>
    <row r="13" spans="1:17" ht="21">
      <c r="A13" s="55" t="s">
        <v>43</v>
      </c>
      <c r="B13" s="6"/>
      <c r="C13" s="15">
        <v>0</v>
      </c>
      <c r="D13" s="18"/>
      <c r="E13" s="15">
        <v>89329143</v>
      </c>
      <c r="F13" s="18"/>
      <c r="G13" s="15">
        <v>0</v>
      </c>
      <c r="H13" s="18"/>
      <c r="I13" s="15">
        <v>89329143</v>
      </c>
      <c r="J13" s="18"/>
      <c r="K13" s="15">
        <v>0</v>
      </c>
      <c r="L13" s="18"/>
      <c r="M13" s="15">
        <v>298592491</v>
      </c>
      <c r="N13" s="18"/>
      <c r="O13" s="15">
        <v>41122279</v>
      </c>
      <c r="P13" s="18"/>
      <c r="Q13" s="15">
        <v>339714770</v>
      </c>
    </row>
    <row r="14" spans="1:17" ht="21">
      <c r="A14" s="55" t="s">
        <v>33</v>
      </c>
      <c r="B14" s="6"/>
      <c r="C14" s="15">
        <v>0</v>
      </c>
      <c r="D14" s="18"/>
      <c r="E14" s="15">
        <v>24102652</v>
      </c>
      <c r="F14" s="18"/>
      <c r="G14" s="15">
        <v>0</v>
      </c>
      <c r="H14" s="18"/>
      <c r="I14" s="15">
        <v>24102652</v>
      </c>
      <c r="J14" s="18"/>
      <c r="K14" s="15">
        <v>0</v>
      </c>
      <c r="L14" s="18"/>
      <c r="M14" s="15">
        <v>124134269</v>
      </c>
      <c r="N14" s="18"/>
      <c r="O14" s="15">
        <v>17020017</v>
      </c>
      <c r="P14" s="18"/>
      <c r="Q14" s="15">
        <v>141154286</v>
      </c>
    </row>
    <row r="15" spans="1:17" ht="21">
      <c r="A15" s="55" t="s">
        <v>49</v>
      </c>
      <c r="B15" s="6"/>
      <c r="C15" s="15">
        <v>0</v>
      </c>
      <c r="D15" s="18"/>
      <c r="E15" s="15">
        <v>33335814</v>
      </c>
      <c r="F15" s="18"/>
      <c r="G15" s="15">
        <v>0</v>
      </c>
      <c r="H15" s="18"/>
      <c r="I15" s="15">
        <v>33335814</v>
      </c>
      <c r="J15" s="18"/>
      <c r="K15" s="15">
        <v>0</v>
      </c>
      <c r="L15" s="18"/>
      <c r="M15" s="15">
        <v>48677200</v>
      </c>
      <c r="N15" s="18"/>
      <c r="O15" s="15">
        <v>0</v>
      </c>
      <c r="P15" s="18"/>
      <c r="Q15" s="15">
        <v>48677200</v>
      </c>
    </row>
    <row r="16" spans="1:17" s="6" customFormat="1" ht="21">
      <c r="A16" s="11" t="s">
        <v>90</v>
      </c>
      <c r="C16" s="56">
        <f>SUM(C8:C15)</f>
        <v>13150510</v>
      </c>
      <c r="D16" s="18"/>
      <c r="E16" s="56">
        <f>SUM(E8:E15)</f>
        <v>502808690</v>
      </c>
      <c r="F16" s="18"/>
      <c r="G16" s="19">
        <f>SUM(G8:G15)</f>
        <v>-118602340</v>
      </c>
      <c r="H16" s="18"/>
      <c r="I16" s="56">
        <f>SUM(I8:I15)</f>
        <v>397356860</v>
      </c>
      <c r="J16" s="18"/>
      <c r="K16" s="56">
        <f>SUM(K8:K15)</f>
        <v>207561809</v>
      </c>
      <c r="L16" s="18"/>
      <c r="M16" s="56">
        <f>SUM(M8:M15)</f>
        <v>1829860651</v>
      </c>
      <c r="N16" s="18"/>
      <c r="O16" s="56">
        <f>SUM(O8:O15)</f>
        <v>92120091</v>
      </c>
      <c r="P16" s="18"/>
      <c r="Q16" s="56">
        <f>SUM(Q8:Q15)</f>
        <v>2129542551</v>
      </c>
    </row>
    <row r="17" s="6" customFormat="1" ht="18.75"/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نام و مشخصات صندوق</vt:lpstr>
      <vt:lpstr>سهام</vt:lpstr>
      <vt:lpstr>اوراق مشارکت</vt:lpstr>
      <vt:lpstr>سپرده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هلیا فراهانی</dc:creator>
  <cp:lastModifiedBy>هلیا فراهانی</cp:lastModifiedBy>
  <dcterms:created xsi:type="dcterms:W3CDTF">2022-11-07T05:49:55Z</dcterms:created>
  <dcterms:modified xsi:type="dcterms:W3CDTF">2022-11-08T06:14:13Z</dcterms:modified>
</cp:coreProperties>
</file>