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\"/>
    </mc:Choice>
  </mc:AlternateContent>
  <xr:revisionPtr revIDLastSave="0" documentId="13_ncr:1_{74326899-FDB2-4BD8-A77F-F657A91946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نام و مشخصات صندوق " sheetId="16" r:id="rId1"/>
    <sheet name="سهام" sheetId="1" r:id="rId2"/>
    <sheet name="تبعی" sheetId="2" state="hidden" r:id="rId3"/>
    <sheet name="اوراق مشارکت" sheetId="3" r:id="rId4"/>
    <sheet name="تعدیل قیمت" sheetId="4" state="hidden" r:id="rId5"/>
    <sheet name="گواهی سپرده" sheetId="5" state="hidden" r:id="rId6"/>
    <sheet name="سپرده" sheetId="6" r:id="rId7"/>
    <sheet name="سود اوراق بهادار و سپرده بانکی" sheetId="7" r:id="rId8"/>
    <sheet name="درآمد سود سهام" sheetId="8" state="hidden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state="hidden" r:id="rId14"/>
    <sheet name="سایر درآمدها" sheetId="14" state="hidden" r:id="rId15"/>
    <sheet name="جمع درآمدها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2" i="3" l="1"/>
  <c r="G10" i="15"/>
  <c r="E10" i="15"/>
  <c r="U18" i="11"/>
  <c r="K18" i="11"/>
  <c r="Y19" i="1"/>
  <c r="S13" i="6"/>
  <c r="W19" i="1"/>
  <c r="U19" i="1"/>
  <c r="S19" i="1"/>
  <c r="Q19" i="1"/>
  <c r="O19" i="1"/>
  <c r="M19" i="1"/>
  <c r="K19" i="1"/>
  <c r="I19" i="1"/>
  <c r="G19" i="1"/>
  <c r="E19" i="1"/>
  <c r="C19" i="1"/>
  <c r="AI12" i="3"/>
  <c r="Q13" i="6"/>
  <c r="M13" i="6"/>
  <c r="S9" i="7"/>
  <c r="O9" i="7"/>
  <c r="M9" i="7"/>
  <c r="I9" i="7"/>
  <c r="E20" i="9"/>
  <c r="C20" i="9"/>
  <c r="Q20" i="9"/>
  <c r="O20" i="9"/>
  <c r="M20" i="9"/>
  <c r="K20" i="9"/>
  <c r="I20" i="9"/>
  <c r="G20" i="9"/>
  <c r="Q17" i="10"/>
  <c r="O17" i="10"/>
  <c r="M17" i="10"/>
  <c r="K17" i="10"/>
  <c r="I17" i="10"/>
  <c r="G17" i="10"/>
  <c r="E17" i="10"/>
  <c r="C17" i="10"/>
  <c r="S18" i="11"/>
  <c r="Q18" i="11"/>
  <c r="O18" i="11"/>
  <c r="I18" i="11"/>
  <c r="G18" i="11"/>
  <c r="E18" i="11"/>
  <c r="O11" i="12"/>
  <c r="Q11" i="12"/>
  <c r="M11" i="12"/>
  <c r="I11" i="12"/>
  <c r="G11" i="12"/>
  <c r="E11" i="12"/>
  <c r="C10" i="15"/>
</calcChain>
</file>

<file path=xl/sharedStrings.xml><?xml version="1.0" encoding="utf-8"?>
<sst xmlns="http://schemas.openxmlformats.org/spreadsheetml/2006/main" count="745" uniqueCount="119">
  <si>
    <t>صندوق سرمایه گذاری اختصاصی بازارگردانی آوای فراز</t>
  </si>
  <si>
    <t>صورت وضعیت پورتفوی</t>
  </si>
  <si>
    <t>برای ماه منتهی به 1402/06/15</t>
  </si>
  <si>
    <t>نام شرکت</t>
  </si>
  <si>
    <t>1402/05/15</t>
  </si>
  <si>
    <t>تغییرات طی دوره</t>
  </si>
  <si>
    <t>1402/06/15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</si>
  <si>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</si>
  <si>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</si>
  <si>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</si>
  <si>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</si>
  <si>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</si>
  <si>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</si>
  <si>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</si>
  <si>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</si>
  <si>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</si>
  <si>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</si>
  <si>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سرمایه گذاری کشاورزی کوثر</t>
  </si>
  <si>
    <t>صندوق س.اعتماد آفرین پارسیان-د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</si>
  <si>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</si>
  <si>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</si>
  <si>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</si>
  <si>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</si>
  <si>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پنبه و دانه های روغنی خراسان</t>
  </si>
  <si>
    <t>توسعه صنایع و معادن کوثر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</si>
  <si>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</si>
  <si>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</si>
  <si>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</si>
  <si>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</si>
  <si>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</si>
  <si>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</si>
  <si>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</si>
  <si>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</si>
  <si>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</si>
  <si>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</si>
  <si>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</si>
  <si>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</si>
  <si>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</si>
  <si>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</si>
  <si>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</si>
  <si>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</si>
  <si>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اسنادخزانه-م21بودجه98-020906</t>
  </si>
  <si>
    <t>1399/01/27</t>
  </si>
  <si>
    <t>اسنادخزانه-م8بودجه99-020606</t>
  </si>
  <si>
    <t>1399/07/06</t>
  </si>
  <si>
    <t>1402/06/06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</si>
  <si>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</si>
  <si>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</si>
  <si>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</si>
  <si>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</si>
  <si>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</si>
  <si>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</si>
  <si>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</si>
  <si>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</si>
  <si>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</si>
  <si>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</si>
  <si>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</si>
  <si>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</si>
  <si>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</si>
  <si>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</si>
  <si>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</si>
  <si>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</si>
  <si>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</si>
  <si>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</si>
  <si>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</si>
  <si>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</si>
  <si>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</si>
  <si>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</si>
  <si>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</si>
  <si>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</si>
  <si>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</si>
  <si>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</si>
  <si>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</si>
  <si>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</si>
  <si>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</si>
  <si>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</si>
  <si>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</si>
  <si>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</si>
  <si>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</si>
  <si>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</si>
  <si>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</si>
  <si>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</si>
  <si>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</si>
  <si>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</si>
  <si>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</si>
  <si>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</si>
  <si>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</si>
  <si>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</si>
  <si>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</si>
  <si>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</si>
  <si>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</si>
  <si>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</si>
  <si>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</si>
  <si>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</si>
  <si>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</si>
  <si>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</si>
  <si>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</si>
  <si>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</si>
  <si>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</si>
  <si>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</si>
  <si>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</si>
  <si>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</si>
  <si>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</si>
  <si>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</si>
  <si>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</si>
  <si>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</si>
  <si>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</si>
  <si>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</si>
  <si>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</si>
  <si>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</si>
  <si>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صندوق سرمایه گذاری اختصاصی بازارگزدانی آوای فراز </t>
  </si>
  <si>
    <t xml:space="preserve">صورت وضعیت پرتفوی </t>
  </si>
  <si>
    <t>برای منتهی به 1402/06/15</t>
  </si>
  <si>
    <t xml:space="preserve">صندوق سرمایه گذاری اختصاصی بازارگردانی آوای فراز </t>
  </si>
  <si>
    <t xml:space="preserve">صورت وضعیت درآمد ها </t>
  </si>
  <si>
    <t xml:space="preserve">جمع </t>
  </si>
  <si>
    <t>صندوق سرمایه گذاری ‫اختصاصی بازارگردانی آوای فراز</t>
  </si>
  <si>
    <t>‫صورت وضعیت پرتفوی</t>
  </si>
  <si>
    <t>‫برای ماه منتهی به 1402/06/15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</si>
</sst>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sz val="12"/>
      <color rgb="FF000000"/>
      <name val="B Nazanin"/>
      <charset val="178"/>
    </font>
    <font>
      <b/>
      <sz val="16"/>
      <color rgb="FF000000"/>
      <name val="B Nazanin"/>
      <charset val="178"/>
    </font>
    <font>
      <sz val="12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b/>
      <sz val="14"/>
      <color rgb="FF000000"/>
      <name val="B Nazanin"/>
      <charset val="178"/>
    </font>
    <font>
      <sz val="12"/>
      <color theme="1"/>
      <name val="B Nazanin"/>
      <charset val="178"/>
    </font>
    <font>
      <sz val="12"/>
      <color rgb="FFFF0000"/>
      <name val="B Nazanin"/>
      <charset val="178"/>
    </font>
    <font>
      <sz val="14"/>
      <color rgb="FFFF0000"/>
      <name val="B Nazanin"/>
      <charset val="178"/>
    </font>
    <font>
      <sz val="11"/>
      <name val="Calibri"/>
    </font>
    <font>
      <b/>
      <u/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3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/>
    <xf numFmtId="3" fontId="9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/>
    <xf numFmtId="3" fontId="12" fillId="0" borderId="0" xfId="0" applyNumberFormat="1" applyFont="1" applyAlignment="1">
      <alignment horizontal="center"/>
    </xf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" fillId="0" borderId="1" xfId="0" applyFont="1" applyBorder="1"/>
    <xf numFmtId="0" fontId="10" fillId="0" borderId="1" xfId="0" applyFont="1" applyBorder="1"/>
    <xf numFmtId="3" fontId="15" fillId="0" borderId="1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0" fontId="13" fillId="0" borderId="1" xfId="0" applyFont="1" applyBorder="1"/>
    <xf numFmtId="3" fontId="12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3" fillId="0" borderId="1" xfId="0" applyFont="1" applyBorder="1"/>
    <xf numFmtId="3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center"/>
    </xf>
    <xf numFmtId="0" fontId="8" fillId="0" borderId="1" xfId="0" applyFont="1" applyBorder="1"/>
    <xf numFmtId="10" fontId="6" fillId="0" borderId="0" xfId="0" applyNumberFormat="1" applyFont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horizontal="center"/>
    </xf>
    <xf numFmtId="10" fontId="6" fillId="0" borderId="1" xfId="1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center"/>
    </xf>
    <xf numFmtId="10" fontId="12" fillId="0" borderId="0" xfId="0" applyNumberFormat="1" applyFont="1" applyAlignment="1">
      <alignment horizontal="center"/>
    </xf>
    <xf numFmtId="10" fontId="17" fillId="0" borderId="0" xfId="0" applyNumberFormat="1" applyFont="1" applyAlignment="1">
      <alignment horizontal="center"/>
    </xf>
    <xf numFmtId="10" fontId="12" fillId="0" borderId="1" xfId="0" applyNumberFormat="1" applyFont="1" applyBorder="1" applyAlignment="1">
      <alignment horizontal="center"/>
    </xf>
    <xf numFmtId="3" fontId="15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10" fontId="16" fillId="0" borderId="0" xfId="0" applyNumberFormat="1" applyFont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7" fontId="19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/>
    <xf numFmtId="10" fontId="9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5</xdr:row>
      <xdr:rowOff>104775</xdr:rowOff>
    </xdr:from>
    <xdr:to>
      <xdr:col>9</xdr:col>
      <xdr:colOff>390525</xdr:colOff>
      <xdr:row>16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91046D7-2447-4726-ADF7-D3881D028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809475" y="1057275"/>
          <a:ext cx="3619500" cy="2124075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22</xdr:row>
      <xdr:rowOff>57149</xdr:rowOff>
    </xdr:from>
    <xdr:to>
      <xdr:col>9</xdr:col>
      <xdr:colOff>571500</xdr:colOff>
      <xdr:row>25</xdr:row>
      <xdr:rowOff>104774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B2D8BA2-6970-424A-BAC3-A3AC3DE35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628500" y="4819649"/>
          <a:ext cx="43529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514350</xdr:colOff>
      <xdr:row>25</xdr:row>
      <xdr:rowOff>180975</xdr:rowOff>
    </xdr:from>
    <xdr:to>
      <xdr:col>11</xdr:col>
      <xdr:colOff>38100</xdr:colOff>
      <xdr:row>29</xdr:row>
      <xdr:rowOff>19050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9BC87C-962C-4356-B540-D309C810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942700" y="5514975"/>
          <a:ext cx="56197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D0A0-C770-4D97-B61C-C32D50D2D462}">
  <dimension ref="C5:K27"/>
  <sheetViews>
    <sheetView rightToLeft="1" tabSelected="1" workbookViewId="0">
      <selection activeCell="M21" sqref="M21"/>
    </sheetView>
  </sheetViews>
  <sheetFormatPr defaultRowHeight="15"/>
  <sheetData>
    <row r="5" spans="3:11">
      <c r="C5" s="46"/>
      <c r="D5" s="46"/>
      <c r="E5" s="46"/>
      <c r="F5" s="46"/>
      <c r="G5" s="46"/>
      <c r="H5" s="46"/>
      <c r="I5" s="46"/>
      <c r="J5" s="46"/>
      <c r="K5" s="46"/>
    </row>
    <row r="6" spans="3:11">
      <c r="C6" s="46"/>
      <c r="D6" s="46"/>
      <c r="E6" s="46"/>
      <c r="F6" s="46"/>
      <c r="G6" s="46"/>
      <c r="H6" s="46"/>
      <c r="I6" s="46"/>
      <c r="J6" s="46"/>
      <c r="K6" s="46"/>
    </row>
    <row r="7" spans="3:11">
      <c r="C7" s="46"/>
      <c r="D7" s="46"/>
      <c r="E7" s="46"/>
      <c r="F7" s="46"/>
      <c r="G7" s="46"/>
      <c r="H7" s="46"/>
      <c r="I7" s="46"/>
      <c r="J7" s="46"/>
      <c r="K7" s="46"/>
    </row>
    <row r="8" spans="3:11">
      <c r="C8" s="46"/>
      <c r="D8" s="46"/>
      <c r="E8" s="46"/>
      <c r="F8" s="46"/>
      <c r="G8" s="46"/>
      <c r="H8" s="46"/>
      <c r="I8" s="46"/>
      <c r="J8" s="46"/>
      <c r="K8" s="46"/>
    </row>
    <row r="9" spans="3:11">
      <c r="C9" s="46"/>
      <c r="D9" s="46"/>
      <c r="E9" s="46"/>
      <c r="F9" s="46"/>
      <c r="G9" s="46"/>
      <c r="H9" s="46"/>
      <c r="I9" s="46"/>
      <c r="J9" s="46"/>
      <c r="K9" s="46"/>
    </row>
    <row r="10" spans="3:11">
      <c r="C10" s="46"/>
      <c r="D10" s="46"/>
      <c r="E10" s="46"/>
      <c r="F10" s="46"/>
      <c r="G10" s="46"/>
      <c r="H10" s="46"/>
      <c r="I10" s="46"/>
      <c r="J10" s="46"/>
      <c r="K10" s="46"/>
    </row>
    <row r="11" spans="3:11">
      <c r="C11" s="46"/>
      <c r="D11" s="46"/>
      <c r="E11" s="46"/>
      <c r="F11" s="46"/>
      <c r="G11" s="46"/>
      <c r="H11" s="46"/>
      <c r="I11" s="46"/>
      <c r="J11" s="46"/>
      <c r="K11" s="46"/>
    </row>
    <row r="12" spans="3:11">
      <c r="C12" s="46"/>
      <c r="D12" s="46"/>
      <c r="E12" s="46"/>
      <c r="F12" s="46"/>
      <c r="G12" s="46"/>
      <c r="H12" s="46"/>
      <c r="I12" s="46"/>
      <c r="J12" s="46"/>
      <c r="K12" s="46"/>
    </row>
    <row r="13" spans="3:11">
      <c r="C13" s="46"/>
      <c r="D13" s="46"/>
      <c r="E13" s="46"/>
      <c r="F13" s="46"/>
      <c r="G13" s="46"/>
      <c r="H13" s="46"/>
      <c r="I13" s="46"/>
      <c r="J13" s="46"/>
      <c r="K13" s="46"/>
    </row>
    <row r="14" spans="3:11">
      <c r="C14" s="46"/>
      <c r="D14" s="46"/>
      <c r="E14" s="46"/>
      <c r="F14" s="46"/>
      <c r="G14" s="46"/>
      <c r="H14" s="46"/>
      <c r="I14" s="46"/>
      <c r="J14" s="46"/>
      <c r="K14" s="46"/>
    </row>
    <row r="15" spans="3:11">
      <c r="C15" s="46"/>
      <c r="D15" s="46"/>
      <c r="E15" s="46"/>
      <c r="F15" s="46"/>
      <c r="G15" s="46"/>
      <c r="H15" s="46"/>
      <c r="I15" s="46"/>
      <c r="J15" s="46"/>
      <c r="K15" s="46"/>
    </row>
    <row r="16" spans="3:11">
      <c r="C16" s="46"/>
      <c r="D16" s="46"/>
      <c r="E16" s="46"/>
      <c r="F16" s="46"/>
      <c r="G16" s="46"/>
      <c r="H16" s="46"/>
      <c r="I16" s="46"/>
      <c r="J16" s="46"/>
      <c r="K16" s="46"/>
    </row>
    <row r="17" spans="3:11">
      <c r="C17" s="46"/>
      <c r="D17" s="46"/>
      <c r="E17" s="46"/>
      <c r="F17" s="46"/>
      <c r="G17" s="46"/>
      <c r="H17" s="46"/>
      <c r="I17" s="46"/>
      <c r="J17" s="46"/>
      <c r="K17" s="46"/>
    </row>
    <row r="18" spans="3:11">
      <c r="C18" s="46"/>
      <c r="D18" s="46"/>
      <c r="E18" s="46"/>
      <c r="F18" s="46"/>
      <c r="G18" s="46"/>
      <c r="H18" s="46"/>
      <c r="I18" s="46"/>
      <c r="J18" s="46"/>
      <c r="K18" s="46"/>
    </row>
    <row r="19" spans="3:11" ht="30">
      <c r="C19" s="47" t="s">
        <v>116</v>
      </c>
      <c r="D19" s="47"/>
      <c r="E19" s="47"/>
      <c r="F19" s="47"/>
      <c r="G19" s="47"/>
      <c r="H19" s="47"/>
      <c r="I19" s="47"/>
      <c r="J19" s="47"/>
      <c r="K19" s="47"/>
    </row>
    <row r="20" spans="3:11" ht="30">
      <c r="C20" s="47" t="s">
        <v>117</v>
      </c>
      <c r="D20" s="47"/>
      <c r="E20" s="47"/>
      <c r="F20" s="47"/>
      <c r="G20" s="47"/>
      <c r="H20" s="47"/>
      <c r="I20" s="47"/>
      <c r="J20" s="47"/>
      <c r="K20" s="47"/>
    </row>
    <row r="21" spans="3:11" ht="30">
      <c r="C21" s="47" t="s">
        <v>118</v>
      </c>
      <c r="D21" s="47"/>
      <c r="E21" s="47"/>
      <c r="F21" s="47"/>
      <c r="G21" s="47"/>
      <c r="H21" s="47"/>
      <c r="I21" s="47"/>
      <c r="J21" s="47"/>
      <c r="K21" s="47"/>
    </row>
    <row r="22" spans="3:11">
      <c r="C22" s="46"/>
      <c r="D22" s="46"/>
      <c r="E22" s="46"/>
      <c r="F22" s="46"/>
      <c r="G22" s="46"/>
      <c r="H22" s="46"/>
      <c r="I22" s="46"/>
      <c r="J22" s="46"/>
      <c r="K22" s="46"/>
    </row>
    <row r="23" spans="3:11" ht="15" customHeight="1">
      <c r="C23" s="46"/>
      <c r="D23" s="46"/>
      <c r="E23" s="46"/>
      <c r="F23" s="46"/>
      <c r="G23" s="46"/>
      <c r="H23" s="46"/>
      <c r="I23" s="46"/>
      <c r="J23" s="46"/>
      <c r="K23" s="46"/>
    </row>
    <row r="24" spans="3:11" ht="15" customHeight="1">
      <c r="C24" s="46"/>
      <c r="D24" s="46"/>
      <c r="E24" s="46"/>
      <c r="F24" s="46"/>
      <c r="G24" s="46"/>
      <c r="H24" s="46"/>
      <c r="I24" s="46"/>
      <c r="J24" s="46"/>
      <c r="K24" s="46"/>
    </row>
    <row r="25" spans="3:11">
      <c r="C25" s="46"/>
      <c r="D25" s="46"/>
      <c r="E25" s="46"/>
      <c r="F25" s="46"/>
      <c r="G25" s="46"/>
      <c r="H25" s="46"/>
      <c r="I25" s="46"/>
      <c r="J25" s="46"/>
      <c r="K25" s="46"/>
    </row>
    <row r="26" spans="3:11">
      <c r="C26" s="46"/>
      <c r="D26" s="46"/>
      <c r="E26" s="46"/>
      <c r="F26" s="46"/>
      <c r="G26" s="46"/>
      <c r="H26" s="46"/>
      <c r="I26" s="46"/>
      <c r="J26" s="46"/>
      <c r="K26" s="46"/>
    </row>
    <row r="27" spans="3:11">
      <c r="C27" s="46"/>
      <c r="D27" s="46"/>
      <c r="E27" s="46"/>
      <c r="F27" s="46"/>
      <c r="G27" s="46"/>
      <c r="H27" s="46"/>
      <c r="I27" s="46"/>
      <c r="J27" s="46"/>
      <c r="K27" s="46"/>
    </row>
  </sheetData>
  <mergeCells count="5">
    <mergeCell ref="C22:K27"/>
    <mergeCell ref="C5:K18"/>
    <mergeCell ref="C19:K19"/>
    <mergeCell ref="C20:K20"/>
    <mergeCell ref="C21:K2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0"/>
  <sheetViews>
    <sheetView rightToLeft="1" workbookViewId="0">
      <selection activeCell="A22" sqref="A22"/>
    </sheetView>
  </sheetViews>
  <sheetFormatPr defaultRowHeight="15"/>
  <cols>
    <col min="1" max="1" width="29.5703125" style="1" customWidth="1"/>
    <col min="2" max="2" width="1" style="1" hidden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34.140625" style="1" customWidth="1"/>
    <col min="8" max="8" width="1" style="1" customWidth="1"/>
    <col min="9" max="9" width="29.42578125" style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</row>
    <row r="3" spans="1:17" ht="30">
      <c r="C3" s="58" t="s">
        <v>74</v>
      </c>
      <c r="D3" s="58" t="s">
        <v>74</v>
      </c>
      <c r="E3" s="58" t="s">
        <v>74</v>
      </c>
      <c r="F3" s="58" t="s">
        <v>74</v>
      </c>
      <c r="G3" s="58" t="s">
        <v>74</v>
      </c>
    </row>
    <row r="4" spans="1:17" ht="30"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</row>
    <row r="6" spans="1:17" ht="21">
      <c r="A6" s="48" t="s">
        <v>3</v>
      </c>
      <c r="C6" s="57" t="s">
        <v>76</v>
      </c>
      <c r="D6" s="57" t="s">
        <v>76</v>
      </c>
      <c r="E6" s="57" t="s">
        <v>76</v>
      </c>
      <c r="F6" s="57" t="s">
        <v>76</v>
      </c>
      <c r="G6" s="57" t="s">
        <v>76</v>
      </c>
      <c r="H6" s="57" t="s">
        <v>76</v>
      </c>
      <c r="I6" s="57" t="s">
        <v>76</v>
      </c>
      <c r="K6" s="57" t="s">
        <v>77</v>
      </c>
      <c r="L6" s="57" t="s">
        <v>77</v>
      </c>
      <c r="M6" s="57" t="s">
        <v>77</v>
      </c>
      <c r="N6" s="57" t="s">
        <v>77</v>
      </c>
      <c r="O6" s="57" t="s">
        <v>77</v>
      </c>
      <c r="P6" s="57" t="s">
        <v>77</v>
      </c>
      <c r="Q6" s="57" t="s">
        <v>77</v>
      </c>
    </row>
    <row r="7" spans="1:17" ht="21">
      <c r="A7" s="52" t="s">
        <v>3</v>
      </c>
      <c r="C7" s="5" t="s">
        <v>7</v>
      </c>
      <c r="D7" s="5"/>
      <c r="E7" s="5" t="s">
        <v>90</v>
      </c>
      <c r="F7" s="5"/>
      <c r="G7" s="5" t="s">
        <v>91</v>
      </c>
      <c r="H7" s="5"/>
      <c r="I7" s="5" t="s">
        <v>92</v>
      </c>
      <c r="J7" s="5"/>
      <c r="K7" s="5" t="s">
        <v>7</v>
      </c>
      <c r="L7" s="5"/>
      <c r="M7" s="5" t="s">
        <v>90</v>
      </c>
      <c r="N7" s="5"/>
      <c r="O7" s="5" t="s">
        <v>91</v>
      </c>
      <c r="P7" s="5"/>
      <c r="Q7" s="5" t="s">
        <v>92</v>
      </c>
    </row>
    <row r="8" spans="1:17" ht="21">
      <c r="A8" s="11" t="s">
        <v>21</v>
      </c>
      <c r="C8" s="3">
        <v>14119187</v>
      </c>
      <c r="D8" s="3"/>
      <c r="E8" s="3">
        <v>113149820471</v>
      </c>
      <c r="F8" s="3"/>
      <c r="G8" s="3">
        <v>125635165878</v>
      </c>
      <c r="H8" s="3"/>
      <c r="I8" s="26">
        <v>-12485345406</v>
      </c>
      <c r="J8" s="3"/>
      <c r="K8" s="3">
        <v>14119187</v>
      </c>
      <c r="L8" s="3"/>
      <c r="M8" s="3">
        <v>113149820471</v>
      </c>
      <c r="N8" s="3"/>
      <c r="O8" s="3">
        <v>125635165878</v>
      </c>
      <c r="P8" s="3"/>
      <c r="Q8" s="26">
        <v>-12485345406</v>
      </c>
    </row>
    <row r="9" spans="1:17" ht="21">
      <c r="A9" s="11" t="s">
        <v>19</v>
      </c>
      <c r="C9" s="3">
        <v>9651078</v>
      </c>
      <c r="D9" s="3"/>
      <c r="E9" s="3">
        <v>56126585311</v>
      </c>
      <c r="F9" s="3"/>
      <c r="G9" s="3">
        <v>59199336907</v>
      </c>
      <c r="H9" s="3"/>
      <c r="I9" s="26">
        <v>-3072751595</v>
      </c>
      <c r="J9" s="3"/>
      <c r="K9" s="3">
        <v>9651078</v>
      </c>
      <c r="L9" s="3"/>
      <c r="M9" s="3">
        <v>56126585311</v>
      </c>
      <c r="N9" s="3"/>
      <c r="O9" s="3">
        <v>59199336907</v>
      </c>
      <c r="P9" s="3"/>
      <c r="Q9" s="26">
        <v>-3072751595</v>
      </c>
    </row>
    <row r="10" spans="1:17" ht="21">
      <c r="A10" s="11" t="s">
        <v>17</v>
      </c>
      <c r="C10" s="3">
        <v>6598630</v>
      </c>
      <c r="D10" s="3"/>
      <c r="E10" s="3">
        <v>199852471898</v>
      </c>
      <c r="F10" s="3"/>
      <c r="G10" s="3">
        <v>179805421736</v>
      </c>
      <c r="H10" s="3"/>
      <c r="I10" s="3">
        <v>20047050162</v>
      </c>
      <c r="J10" s="3"/>
      <c r="K10" s="3">
        <v>6598630</v>
      </c>
      <c r="L10" s="3"/>
      <c r="M10" s="3">
        <v>199852471898</v>
      </c>
      <c r="N10" s="3"/>
      <c r="O10" s="3">
        <v>179805421736</v>
      </c>
      <c r="P10" s="3"/>
      <c r="Q10" s="3">
        <v>20047050162</v>
      </c>
    </row>
    <row r="11" spans="1:17" ht="21">
      <c r="A11" s="11" t="s">
        <v>20</v>
      </c>
      <c r="C11" s="3">
        <v>2804602</v>
      </c>
      <c r="D11" s="3"/>
      <c r="E11" s="3">
        <v>147774269595</v>
      </c>
      <c r="F11" s="3"/>
      <c r="G11" s="3">
        <v>147088414319</v>
      </c>
      <c r="H11" s="3"/>
      <c r="I11" s="3">
        <v>685855276</v>
      </c>
      <c r="J11" s="3"/>
      <c r="K11" s="3">
        <v>2804602</v>
      </c>
      <c r="L11" s="3"/>
      <c r="M11" s="3">
        <v>147774269595</v>
      </c>
      <c r="N11" s="3"/>
      <c r="O11" s="3">
        <v>147088414319</v>
      </c>
      <c r="P11" s="3"/>
      <c r="Q11" s="3">
        <v>685855276</v>
      </c>
    </row>
    <row r="12" spans="1:17" ht="21">
      <c r="A12" s="11" t="s">
        <v>16</v>
      </c>
      <c r="C12" s="3">
        <v>11052617</v>
      </c>
      <c r="D12" s="3"/>
      <c r="E12" s="3">
        <v>243841317900</v>
      </c>
      <c r="F12" s="3"/>
      <c r="G12" s="3">
        <v>238983147949</v>
      </c>
      <c r="H12" s="3"/>
      <c r="I12" s="3">
        <v>4858169951</v>
      </c>
      <c r="J12" s="3"/>
      <c r="K12" s="3">
        <v>11052617</v>
      </c>
      <c r="L12" s="3"/>
      <c r="M12" s="3">
        <v>243841317900</v>
      </c>
      <c r="N12" s="3"/>
      <c r="O12" s="3">
        <v>238983147949</v>
      </c>
      <c r="P12" s="3"/>
      <c r="Q12" s="3">
        <v>4858169951</v>
      </c>
    </row>
    <row r="13" spans="1:17" ht="21">
      <c r="A13" s="11" t="s">
        <v>22</v>
      </c>
      <c r="C13" s="3">
        <v>32336324</v>
      </c>
      <c r="D13" s="3"/>
      <c r="E13" s="3">
        <v>188377493135</v>
      </c>
      <c r="F13" s="3"/>
      <c r="G13" s="3">
        <v>191566471901</v>
      </c>
      <c r="H13" s="3"/>
      <c r="I13" s="26">
        <v>-3188978765</v>
      </c>
      <c r="J13" s="3"/>
      <c r="K13" s="3">
        <v>32336324</v>
      </c>
      <c r="L13" s="3"/>
      <c r="M13" s="3">
        <v>188377493135</v>
      </c>
      <c r="N13" s="3"/>
      <c r="O13" s="3">
        <v>191566471901</v>
      </c>
      <c r="P13" s="3"/>
      <c r="Q13" s="26">
        <v>-3188978765</v>
      </c>
    </row>
    <row r="14" spans="1:17" ht="21">
      <c r="A14" s="11" t="s">
        <v>24</v>
      </c>
      <c r="C14" s="3">
        <v>158804186</v>
      </c>
      <c r="D14" s="3"/>
      <c r="E14" s="3">
        <v>3617983681864</v>
      </c>
      <c r="F14" s="3"/>
      <c r="G14" s="3">
        <v>3879759671245</v>
      </c>
      <c r="H14" s="3"/>
      <c r="I14" s="26">
        <v>-261775989380</v>
      </c>
      <c r="J14" s="3"/>
      <c r="K14" s="3">
        <v>158804186</v>
      </c>
      <c r="L14" s="3"/>
      <c r="M14" s="3">
        <v>3617983681864</v>
      </c>
      <c r="N14" s="3"/>
      <c r="O14" s="3">
        <v>3879759671245</v>
      </c>
      <c r="P14" s="3"/>
      <c r="Q14" s="26">
        <v>-261775989380</v>
      </c>
    </row>
    <row r="15" spans="1:17" ht="21">
      <c r="A15" s="11" t="s">
        <v>18</v>
      </c>
      <c r="C15" s="3">
        <v>213614</v>
      </c>
      <c r="D15" s="3"/>
      <c r="E15" s="3">
        <v>12595950694</v>
      </c>
      <c r="F15" s="3"/>
      <c r="G15" s="3">
        <v>12344574157</v>
      </c>
      <c r="H15" s="3"/>
      <c r="I15" s="3">
        <v>251376537</v>
      </c>
      <c r="J15" s="3"/>
      <c r="K15" s="3">
        <v>213614</v>
      </c>
      <c r="L15" s="3"/>
      <c r="M15" s="3">
        <v>12595950694</v>
      </c>
      <c r="N15" s="3"/>
      <c r="O15" s="3">
        <v>12344574157</v>
      </c>
      <c r="P15" s="3"/>
      <c r="Q15" s="3">
        <v>251376537</v>
      </c>
    </row>
    <row r="16" spans="1:17" ht="21">
      <c r="A16" s="11" t="s">
        <v>15</v>
      </c>
      <c r="C16" s="3">
        <v>5734676</v>
      </c>
      <c r="D16" s="3"/>
      <c r="E16" s="3">
        <v>29379338572</v>
      </c>
      <c r="F16" s="3"/>
      <c r="G16" s="3">
        <v>27615115003</v>
      </c>
      <c r="H16" s="3"/>
      <c r="I16" s="3">
        <v>1764223569</v>
      </c>
      <c r="J16" s="3"/>
      <c r="K16" s="3">
        <v>5734676</v>
      </c>
      <c r="L16" s="3"/>
      <c r="M16" s="3">
        <v>29379338572</v>
      </c>
      <c r="N16" s="3"/>
      <c r="O16" s="3">
        <v>27615115003</v>
      </c>
      <c r="P16" s="3"/>
      <c r="Q16" s="3">
        <v>1764223569</v>
      </c>
    </row>
    <row r="17" spans="1:17" ht="21">
      <c r="A17" s="11" t="s">
        <v>23</v>
      </c>
      <c r="C17" s="3">
        <v>40745711</v>
      </c>
      <c r="D17" s="3"/>
      <c r="E17" s="3">
        <v>289644690663</v>
      </c>
      <c r="F17" s="3"/>
      <c r="G17" s="3">
        <v>336987152929</v>
      </c>
      <c r="H17" s="3"/>
      <c r="I17" s="26">
        <v>-47342462265</v>
      </c>
      <c r="J17" s="3"/>
      <c r="K17" s="3">
        <v>40745711</v>
      </c>
      <c r="L17" s="3"/>
      <c r="M17" s="3">
        <v>289644690663</v>
      </c>
      <c r="N17" s="3"/>
      <c r="O17" s="3">
        <v>336987152929</v>
      </c>
      <c r="P17" s="3"/>
      <c r="Q17" s="26">
        <v>-47342462265</v>
      </c>
    </row>
    <row r="18" spans="1:17" ht="21">
      <c r="A18" s="11" t="s">
        <v>37</v>
      </c>
      <c r="C18" s="3">
        <v>3400</v>
      </c>
      <c r="D18" s="3"/>
      <c r="E18" s="3">
        <v>3220523426</v>
      </c>
      <c r="F18" s="3"/>
      <c r="G18" s="3">
        <v>3176695224</v>
      </c>
      <c r="H18" s="3"/>
      <c r="I18" s="3">
        <v>43828202</v>
      </c>
      <c r="J18" s="3"/>
      <c r="K18" s="3">
        <v>3400</v>
      </c>
      <c r="L18" s="3"/>
      <c r="M18" s="3">
        <v>3220523426</v>
      </c>
      <c r="N18" s="3"/>
      <c r="O18" s="3">
        <v>3176695224</v>
      </c>
      <c r="P18" s="3"/>
      <c r="Q18" s="3">
        <v>43828202</v>
      </c>
    </row>
    <row r="19" spans="1:17" ht="21">
      <c r="A19" s="11" t="s">
        <v>41</v>
      </c>
      <c r="C19" s="3">
        <v>700</v>
      </c>
      <c r="D19" s="3"/>
      <c r="E19" s="3">
        <v>664538859</v>
      </c>
      <c r="F19" s="3"/>
      <c r="G19" s="3">
        <v>648576440</v>
      </c>
      <c r="H19" s="3"/>
      <c r="I19" s="3">
        <v>15962419</v>
      </c>
      <c r="J19" s="3"/>
      <c r="K19" s="3">
        <v>700</v>
      </c>
      <c r="L19" s="3"/>
      <c r="M19" s="3">
        <v>664538859</v>
      </c>
      <c r="N19" s="3"/>
      <c r="O19" s="3">
        <v>648576440</v>
      </c>
      <c r="P19" s="3"/>
      <c r="Q19" s="3">
        <v>15962419</v>
      </c>
    </row>
    <row r="20" spans="1:17" ht="21">
      <c r="A20" s="17" t="s">
        <v>115</v>
      </c>
      <c r="B20" s="16"/>
      <c r="C20" s="21">
        <f>C8+C9+C10+C11+C12+C13+C14+C15+C16+C17+C18+C19</f>
        <v>282064725</v>
      </c>
      <c r="D20" s="21"/>
      <c r="E20" s="21">
        <f>E8+E9+E10+E11+E12+E13+E14+E15+E16+E17+E18+E19</f>
        <v>4902610682388</v>
      </c>
      <c r="F20" s="16"/>
      <c r="G20" s="21">
        <f>G8+G9+G10+G11+G12+G13+G14+G15+G16+G17+G18+G19</f>
        <v>5202809743688</v>
      </c>
      <c r="H20" s="21"/>
      <c r="I20" s="27">
        <f>I8+I9+I10+I11+I12+I13+I14+I15+I16+I17+I18+I19</f>
        <v>-300199061295</v>
      </c>
      <c r="J20" s="21"/>
      <c r="K20" s="21">
        <f>K8+K9+K10+K11+K12+K13+K14+K15+K16+K17+K18+K19</f>
        <v>282064725</v>
      </c>
      <c r="L20" s="21"/>
      <c r="M20" s="21">
        <f>M8+M9+M10+M11+M12+M13+M14+M15+M16+M17+M18+M19</f>
        <v>4902610682388</v>
      </c>
      <c r="N20" s="21"/>
      <c r="O20" s="21">
        <f>O8+O9+O10+O11+O12+O13+O14+O15+O16+O17+O18+O19</f>
        <v>5202809743688</v>
      </c>
      <c r="P20" s="21"/>
      <c r="Q20" s="27">
        <f>Q8+Q9+Q10+Q11+Q12+Q13+Q14+Q15+Q16+Q17+Q18+Q19</f>
        <v>-300199061295</v>
      </c>
    </row>
  </sheetData>
  <mergeCells count="6">
    <mergeCell ref="K6:Q6"/>
    <mergeCell ref="A6:A7"/>
    <mergeCell ref="C6:I6"/>
    <mergeCell ref="C2:G2"/>
    <mergeCell ref="C3:G3"/>
    <mergeCell ref="C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7"/>
  <sheetViews>
    <sheetView rightToLeft="1" workbookViewId="0">
      <selection activeCell="G23" sqref="G23:G24"/>
    </sheetView>
  </sheetViews>
  <sheetFormatPr defaultRowHeight="15"/>
  <cols>
    <col min="1" max="1" width="28.140625" style="1" customWidth="1"/>
    <col min="2" max="2" width="0.85546875" style="1" customWidth="1"/>
    <col min="3" max="3" width="11.42578125" style="1" bestFit="1" customWidth="1"/>
    <col min="4" max="4" width="1" style="1" customWidth="1"/>
    <col min="5" max="5" width="27.85546875" style="1" customWidth="1"/>
    <col min="6" max="6" width="1" style="1" customWidth="1"/>
    <col min="7" max="7" width="29.7109375" style="1" customWidth="1"/>
    <col min="8" max="8" width="1" style="1" customWidth="1"/>
    <col min="9" max="9" width="21.8554687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</row>
    <row r="3" spans="1:17" ht="30">
      <c r="C3" s="58" t="s">
        <v>74</v>
      </c>
      <c r="D3" s="58" t="s">
        <v>74</v>
      </c>
      <c r="E3" s="58" t="s">
        <v>74</v>
      </c>
      <c r="F3" s="58" t="s">
        <v>74</v>
      </c>
      <c r="G3" s="58" t="s">
        <v>74</v>
      </c>
    </row>
    <row r="4" spans="1:17" ht="30"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</row>
    <row r="6" spans="1:17" ht="21">
      <c r="A6" s="48" t="s">
        <v>3</v>
      </c>
      <c r="C6" s="57" t="s">
        <v>76</v>
      </c>
      <c r="D6" s="57" t="s">
        <v>76</v>
      </c>
      <c r="E6" s="57" t="s">
        <v>76</v>
      </c>
      <c r="F6" s="57" t="s">
        <v>76</v>
      </c>
      <c r="G6" s="57" t="s">
        <v>76</v>
      </c>
      <c r="H6" s="57" t="s">
        <v>76</v>
      </c>
      <c r="I6" s="57" t="s">
        <v>76</v>
      </c>
      <c r="K6" s="57" t="s">
        <v>77</v>
      </c>
      <c r="L6" s="57" t="s">
        <v>77</v>
      </c>
      <c r="M6" s="57" t="s">
        <v>77</v>
      </c>
      <c r="N6" s="57" t="s">
        <v>77</v>
      </c>
      <c r="O6" s="57" t="s">
        <v>77</v>
      </c>
      <c r="P6" s="57" t="s">
        <v>77</v>
      </c>
      <c r="Q6" s="57" t="s">
        <v>77</v>
      </c>
    </row>
    <row r="7" spans="1:17" ht="21">
      <c r="A7" s="52" t="s">
        <v>3</v>
      </c>
      <c r="C7" s="5" t="s">
        <v>7</v>
      </c>
      <c r="D7" s="5"/>
      <c r="E7" s="5" t="s">
        <v>90</v>
      </c>
      <c r="F7" s="5"/>
      <c r="G7" s="5" t="s">
        <v>91</v>
      </c>
      <c r="H7" s="5"/>
      <c r="I7" s="5" t="s">
        <v>93</v>
      </c>
      <c r="J7" s="5"/>
      <c r="K7" s="5" t="s">
        <v>7</v>
      </c>
      <c r="L7" s="5"/>
      <c r="M7" s="5" t="s">
        <v>90</v>
      </c>
      <c r="N7" s="5"/>
      <c r="O7" s="5" t="s">
        <v>91</v>
      </c>
      <c r="P7" s="5"/>
      <c r="Q7" s="5" t="s">
        <v>93</v>
      </c>
    </row>
    <row r="8" spans="1:17" ht="21">
      <c r="A8" s="11" t="s">
        <v>21</v>
      </c>
      <c r="C8" s="3">
        <v>334426</v>
      </c>
      <c r="D8" s="3"/>
      <c r="E8" s="3">
        <v>2627167155</v>
      </c>
      <c r="F8" s="3"/>
      <c r="G8" s="3">
        <v>2984438072</v>
      </c>
      <c r="H8" s="3"/>
      <c r="I8" s="26">
        <v>-357270917</v>
      </c>
      <c r="J8" s="3"/>
      <c r="K8" s="3">
        <v>334426</v>
      </c>
      <c r="L8" s="3"/>
      <c r="M8" s="3">
        <v>2627167155</v>
      </c>
      <c r="N8" s="3"/>
      <c r="O8" s="3">
        <v>2984438072</v>
      </c>
      <c r="P8" s="3"/>
      <c r="Q8" s="26">
        <v>-357270917</v>
      </c>
    </row>
    <row r="9" spans="1:17" ht="21">
      <c r="A9" s="11" t="s">
        <v>22</v>
      </c>
      <c r="C9" s="3">
        <v>875239</v>
      </c>
      <c r="D9" s="3"/>
      <c r="E9" s="3">
        <v>4996946461</v>
      </c>
      <c r="F9" s="3"/>
      <c r="G9" s="3">
        <v>5191685669</v>
      </c>
      <c r="H9" s="3"/>
      <c r="I9" s="26">
        <v>-194739208</v>
      </c>
      <c r="J9" s="3"/>
      <c r="K9" s="3">
        <v>875239</v>
      </c>
      <c r="L9" s="3"/>
      <c r="M9" s="3">
        <v>4996946461</v>
      </c>
      <c r="N9" s="3"/>
      <c r="O9" s="3">
        <v>5191685669</v>
      </c>
      <c r="P9" s="3"/>
      <c r="Q9" s="26">
        <v>-194739208</v>
      </c>
    </row>
    <row r="10" spans="1:17" ht="21">
      <c r="A10" s="11" t="s">
        <v>17</v>
      </c>
      <c r="C10" s="3">
        <v>296719</v>
      </c>
      <c r="D10" s="3"/>
      <c r="E10" s="3">
        <v>8444780157</v>
      </c>
      <c r="F10" s="3"/>
      <c r="G10" s="3">
        <v>8084126489</v>
      </c>
      <c r="H10" s="3"/>
      <c r="I10" s="3">
        <v>360653668</v>
      </c>
      <c r="J10" s="3"/>
      <c r="K10" s="3">
        <v>296719</v>
      </c>
      <c r="L10" s="3"/>
      <c r="M10" s="3">
        <v>8444780157</v>
      </c>
      <c r="N10" s="3"/>
      <c r="O10" s="3">
        <v>8084126489</v>
      </c>
      <c r="P10" s="3"/>
      <c r="Q10" s="3">
        <v>360653668</v>
      </c>
    </row>
    <row r="11" spans="1:17" ht="21">
      <c r="A11" s="11" t="s">
        <v>24</v>
      </c>
      <c r="C11" s="3">
        <v>122118</v>
      </c>
      <c r="D11" s="3"/>
      <c r="E11" s="3">
        <v>2778050608</v>
      </c>
      <c r="F11" s="3"/>
      <c r="G11" s="3">
        <v>2983476816</v>
      </c>
      <c r="H11" s="3"/>
      <c r="I11" s="26">
        <v>-205426208</v>
      </c>
      <c r="J11" s="3"/>
      <c r="K11" s="3">
        <v>122118</v>
      </c>
      <c r="L11" s="3"/>
      <c r="M11" s="3">
        <v>2778050608</v>
      </c>
      <c r="N11" s="3"/>
      <c r="O11" s="3">
        <v>2983476816</v>
      </c>
      <c r="P11" s="3"/>
      <c r="Q11" s="26">
        <v>-205426208</v>
      </c>
    </row>
    <row r="12" spans="1:17" ht="21">
      <c r="A12" s="11" t="s">
        <v>19</v>
      </c>
      <c r="C12" s="3">
        <v>4764550</v>
      </c>
      <c r="D12" s="3"/>
      <c r="E12" s="3">
        <v>26652296089</v>
      </c>
      <c r="F12" s="3"/>
      <c r="G12" s="3">
        <v>29236568938</v>
      </c>
      <c r="H12" s="3"/>
      <c r="I12" s="26">
        <v>-2584272849</v>
      </c>
      <c r="J12" s="3"/>
      <c r="K12" s="3">
        <v>4764550</v>
      </c>
      <c r="L12" s="3"/>
      <c r="M12" s="3">
        <v>26652296089</v>
      </c>
      <c r="N12" s="3"/>
      <c r="O12" s="3">
        <v>29236568938</v>
      </c>
      <c r="P12" s="3"/>
      <c r="Q12" s="26">
        <v>-2584272849</v>
      </c>
    </row>
    <row r="13" spans="1:17" ht="21">
      <c r="A13" s="11" t="s">
        <v>20</v>
      </c>
      <c r="C13" s="3">
        <v>89104</v>
      </c>
      <c r="D13" s="3"/>
      <c r="E13" s="3">
        <v>4427880233</v>
      </c>
      <c r="F13" s="3"/>
      <c r="G13" s="3">
        <v>4676822009</v>
      </c>
      <c r="H13" s="3"/>
      <c r="I13" s="26">
        <v>-248941776</v>
      </c>
      <c r="J13" s="3"/>
      <c r="K13" s="3">
        <v>89104</v>
      </c>
      <c r="L13" s="3"/>
      <c r="M13" s="3">
        <v>4427880233</v>
      </c>
      <c r="N13" s="3"/>
      <c r="O13" s="3">
        <v>4676822009</v>
      </c>
      <c r="P13" s="3"/>
      <c r="Q13" s="26">
        <v>-248941776</v>
      </c>
    </row>
    <row r="14" spans="1:17" ht="21">
      <c r="A14" s="11" t="s">
        <v>15</v>
      </c>
      <c r="C14" s="3">
        <v>616642</v>
      </c>
      <c r="D14" s="3"/>
      <c r="E14" s="3">
        <v>3101898273</v>
      </c>
      <c r="F14" s="3"/>
      <c r="G14" s="3">
        <v>2958753436</v>
      </c>
      <c r="H14" s="3"/>
      <c r="I14" s="3">
        <v>143144837</v>
      </c>
      <c r="J14" s="3"/>
      <c r="K14" s="3">
        <v>616642</v>
      </c>
      <c r="L14" s="3"/>
      <c r="M14" s="3">
        <v>3101898273</v>
      </c>
      <c r="N14" s="3"/>
      <c r="O14" s="3">
        <v>2958753436</v>
      </c>
      <c r="P14" s="3"/>
      <c r="Q14" s="3">
        <v>143144837</v>
      </c>
    </row>
    <row r="15" spans="1:17" ht="21">
      <c r="A15" s="11" t="s">
        <v>16</v>
      </c>
      <c r="C15" s="3">
        <v>2571362</v>
      </c>
      <c r="D15" s="3"/>
      <c r="E15" s="3">
        <v>56260382514</v>
      </c>
      <c r="F15" s="3"/>
      <c r="G15" s="3">
        <v>55573948274</v>
      </c>
      <c r="H15" s="3"/>
      <c r="I15" s="3">
        <v>686434240</v>
      </c>
      <c r="J15" s="3"/>
      <c r="K15" s="3">
        <v>2571362</v>
      </c>
      <c r="L15" s="3"/>
      <c r="M15" s="3">
        <v>56260382514</v>
      </c>
      <c r="N15" s="3"/>
      <c r="O15" s="3">
        <v>55573948274</v>
      </c>
      <c r="P15" s="3"/>
      <c r="Q15" s="3">
        <v>686434240</v>
      </c>
    </row>
    <row r="16" spans="1:17" ht="21">
      <c r="A16" s="11" t="s">
        <v>43</v>
      </c>
      <c r="C16" s="3">
        <v>7100</v>
      </c>
      <c r="D16" s="3"/>
      <c r="E16" s="3">
        <v>7100000000</v>
      </c>
      <c r="F16" s="3"/>
      <c r="G16" s="3">
        <v>7003470799</v>
      </c>
      <c r="H16" s="3"/>
      <c r="I16" s="3">
        <v>96529201</v>
      </c>
      <c r="J16" s="3"/>
      <c r="K16" s="3">
        <v>7100</v>
      </c>
      <c r="L16" s="3"/>
      <c r="M16" s="3">
        <v>7100000000</v>
      </c>
      <c r="N16" s="3"/>
      <c r="O16" s="3">
        <v>7003470799</v>
      </c>
      <c r="P16" s="3"/>
      <c r="Q16" s="3">
        <v>96529201</v>
      </c>
    </row>
    <row r="17" spans="1:17" ht="21">
      <c r="A17" s="17" t="s">
        <v>115</v>
      </c>
      <c r="B17" s="16"/>
      <c r="C17" s="21">
        <f>C8+C9+C10+C11+C12+C13+C14+C15+C16</f>
        <v>9677260</v>
      </c>
      <c r="D17" s="21"/>
      <c r="E17" s="21">
        <f>E8+E9+E10+E11+E12+E13+E14+E15+E16</f>
        <v>116389401490</v>
      </c>
      <c r="F17" s="21"/>
      <c r="G17" s="21">
        <f>G8+G9+G10+G11+G12+G13+G14+G15+G16</f>
        <v>118693290502</v>
      </c>
      <c r="H17" s="21"/>
      <c r="I17" s="27">
        <f>I8+I9+I10+I11+I12+I13+I14+I15+I16</f>
        <v>-2303889012</v>
      </c>
      <c r="J17" s="21"/>
      <c r="K17" s="21">
        <f>K8+K9+K10+K11+K12+K13+K14+K15+K16</f>
        <v>9677260</v>
      </c>
      <c r="L17" s="21"/>
      <c r="M17" s="21">
        <f>M8+M9+M10+M11+M12+M13+M14+M15+M16</f>
        <v>116389401490</v>
      </c>
      <c r="N17" s="21"/>
      <c r="O17" s="21">
        <f>O8+O9+O10+O11+O12+O13+O14+O15+O16</f>
        <v>118693290502</v>
      </c>
      <c r="P17" s="21"/>
      <c r="Q17" s="27">
        <f>Q8+Q9+Q10+Q11+Q12+Q13+Q14+Q15+Q16</f>
        <v>-2303889012</v>
      </c>
    </row>
  </sheetData>
  <mergeCells count="6">
    <mergeCell ref="K6:Q6"/>
    <mergeCell ref="A6:A7"/>
    <mergeCell ref="C6:I6"/>
    <mergeCell ref="C2:G2"/>
    <mergeCell ref="C3:G3"/>
    <mergeCell ref="C4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8"/>
  <sheetViews>
    <sheetView rightToLeft="1" workbookViewId="0">
      <selection activeCell="S19" sqref="S19:S20"/>
    </sheetView>
  </sheetViews>
  <sheetFormatPr defaultRowHeight="15"/>
  <cols>
    <col min="1" max="1" width="35.1406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28.7109375" style="1" customWidth="1"/>
    <col min="6" max="6" width="1" style="1" customWidth="1"/>
    <col min="7" max="7" width="34.5703125" style="1" customWidth="1"/>
    <col min="8" max="8" width="1.140625" style="1" customWidth="1"/>
    <col min="9" max="9" width="19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19.570312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</row>
    <row r="3" spans="1:21" ht="30">
      <c r="D3" s="58" t="s">
        <v>74</v>
      </c>
      <c r="E3" s="58" t="s">
        <v>74</v>
      </c>
      <c r="F3" s="58" t="s">
        <v>74</v>
      </c>
      <c r="G3" s="58" t="s">
        <v>74</v>
      </c>
      <c r="H3" s="58" t="s">
        <v>74</v>
      </c>
    </row>
    <row r="4" spans="1:21" ht="30"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</row>
    <row r="6" spans="1:21" ht="21">
      <c r="A6" s="48" t="s">
        <v>3</v>
      </c>
      <c r="C6" s="57" t="s">
        <v>76</v>
      </c>
      <c r="D6" s="57" t="s">
        <v>76</v>
      </c>
      <c r="E6" s="57" t="s">
        <v>76</v>
      </c>
      <c r="F6" s="57" t="s">
        <v>76</v>
      </c>
      <c r="G6" s="57" t="s">
        <v>76</v>
      </c>
      <c r="H6" s="57" t="s">
        <v>76</v>
      </c>
      <c r="I6" s="57" t="s">
        <v>76</v>
      </c>
      <c r="J6" s="57" t="s">
        <v>76</v>
      </c>
      <c r="K6" s="57" t="s">
        <v>76</v>
      </c>
      <c r="M6" s="57" t="s">
        <v>77</v>
      </c>
      <c r="N6" s="57" t="s">
        <v>77</v>
      </c>
      <c r="O6" s="57" t="s">
        <v>77</v>
      </c>
      <c r="P6" s="57" t="s">
        <v>77</v>
      </c>
      <c r="Q6" s="57" t="s">
        <v>77</v>
      </c>
      <c r="R6" s="57" t="s">
        <v>77</v>
      </c>
      <c r="S6" s="57" t="s">
        <v>77</v>
      </c>
      <c r="T6" s="57" t="s">
        <v>77</v>
      </c>
      <c r="U6" s="57" t="s">
        <v>77</v>
      </c>
    </row>
    <row r="7" spans="1:21" ht="21">
      <c r="A7" s="52" t="s">
        <v>3</v>
      </c>
      <c r="C7" s="8" t="s">
        <v>94</v>
      </c>
      <c r="D7" s="8"/>
      <c r="E7" s="8" t="s">
        <v>95</v>
      </c>
      <c r="F7" s="8"/>
      <c r="G7" s="8" t="s">
        <v>96</v>
      </c>
      <c r="H7" s="8"/>
      <c r="I7" s="8" t="s">
        <v>60</v>
      </c>
      <c r="J7" s="8"/>
      <c r="K7" s="8" t="s">
        <v>97</v>
      </c>
      <c r="L7" s="8"/>
      <c r="M7" s="8" t="s">
        <v>94</v>
      </c>
      <c r="N7" s="8"/>
      <c r="O7" s="8" t="s">
        <v>95</v>
      </c>
      <c r="P7" s="8"/>
      <c r="Q7" s="8" t="s">
        <v>96</v>
      </c>
      <c r="R7" s="8"/>
      <c r="S7" s="8" t="s">
        <v>60</v>
      </c>
      <c r="T7" s="8"/>
      <c r="U7" s="8" t="s">
        <v>97</v>
      </c>
    </row>
    <row r="8" spans="1:21" ht="24">
      <c r="A8" s="13" t="s">
        <v>21</v>
      </c>
      <c r="B8" s="12"/>
      <c r="C8" s="12">
        <v>0</v>
      </c>
      <c r="D8" s="12"/>
      <c r="E8" s="25">
        <v>-12485345406</v>
      </c>
      <c r="F8" s="12"/>
      <c r="G8" s="25">
        <v>-357270917</v>
      </c>
      <c r="H8" s="12"/>
      <c r="I8" s="25">
        <v>-12842616323</v>
      </c>
      <c r="J8" s="12"/>
      <c r="K8" s="38">
        <v>4.2200000000000001E-2</v>
      </c>
      <c r="L8" s="12"/>
      <c r="M8" s="12">
        <v>0</v>
      </c>
      <c r="N8" s="12"/>
      <c r="O8" s="25">
        <v>-12485345406</v>
      </c>
      <c r="P8" s="12"/>
      <c r="Q8" s="25">
        <v>-357270917</v>
      </c>
      <c r="R8" s="12"/>
      <c r="S8" s="25">
        <v>-12842616323</v>
      </c>
      <c r="T8" s="12"/>
      <c r="U8" s="38">
        <v>4.2200000000000001E-2</v>
      </c>
    </row>
    <row r="9" spans="1:21" ht="24">
      <c r="A9" s="13" t="s">
        <v>22</v>
      </c>
      <c r="B9" s="12"/>
      <c r="C9" s="12">
        <v>0</v>
      </c>
      <c r="D9" s="12"/>
      <c r="E9" s="25">
        <v>-3188978765</v>
      </c>
      <c r="F9" s="12"/>
      <c r="G9" s="25">
        <v>-194739208</v>
      </c>
      <c r="H9" s="12"/>
      <c r="I9" s="25">
        <v>-3383717973</v>
      </c>
      <c r="J9" s="12"/>
      <c r="K9" s="38">
        <v>1.11E-2</v>
      </c>
      <c r="L9" s="12"/>
      <c r="M9" s="12">
        <v>0</v>
      </c>
      <c r="N9" s="12"/>
      <c r="O9" s="25">
        <v>-3188978765</v>
      </c>
      <c r="P9" s="12"/>
      <c r="Q9" s="25">
        <v>-194739208</v>
      </c>
      <c r="R9" s="12"/>
      <c r="S9" s="25">
        <v>-3383717973</v>
      </c>
      <c r="T9" s="12"/>
      <c r="U9" s="38">
        <v>1.11E-2</v>
      </c>
    </row>
    <row r="10" spans="1:21" ht="24">
      <c r="A10" s="13" t="s">
        <v>17</v>
      </c>
      <c r="B10" s="12"/>
      <c r="C10" s="12">
        <v>0</v>
      </c>
      <c r="D10" s="12"/>
      <c r="E10" s="12">
        <v>20047050162</v>
      </c>
      <c r="F10" s="12"/>
      <c r="G10" s="12">
        <v>360653668</v>
      </c>
      <c r="H10" s="12"/>
      <c r="I10" s="12">
        <v>20407703830</v>
      </c>
      <c r="J10" s="12"/>
      <c r="K10" s="39">
        <v>-6.7100000000000007E-2</v>
      </c>
      <c r="L10" s="12"/>
      <c r="M10" s="12">
        <v>0</v>
      </c>
      <c r="N10" s="12"/>
      <c r="O10" s="12">
        <v>20047050162</v>
      </c>
      <c r="P10" s="12"/>
      <c r="Q10" s="12">
        <v>360653668</v>
      </c>
      <c r="R10" s="12"/>
      <c r="S10" s="12">
        <v>20407703830</v>
      </c>
      <c r="T10" s="12"/>
      <c r="U10" s="39">
        <v>-6.7100000000000007E-2</v>
      </c>
    </row>
    <row r="11" spans="1:21" ht="24">
      <c r="A11" s="13" t="s">
        <v>24</v>
      </c>
      <c r="B11" s="12"/>
      <c r="C11" s="12">
        <v>0</v>
      </c>
      <c r="D11" s="12"/>
      <c r="E11" s="25">
        <v>-261775989380</v>
      </c>
      <c r="F11" s="12"/>
      <c r="G11" s="25">
        <v>-205426208</v>
      </c>
      <c r="H11" s="12"/>
      <c r="I11" s="25">
        <v>-261981415588</v>
      </c>
      <c r="J11" s="12"/>
      <c r="K11" s="38">
        <v>0.86180000000000001</v>
      </c>
      <c r="L11" s="12"/>
      <c r="M11" s="12">
        <v>0</v>
      </c>
      <c r="N11" s="12"/>
      <c r="O11" s="25">
        <v>-261775989380</v>
      </c>
      <c r="P11" s="12"/>
      <c r="Q11" s="25">
        <v>-205426208</v>
      </c>
      <c r="R11" s="12"/>
      <c r="S11" s="25">
        <v>-261981415588</v>
      </c>
      <c r="T11" s="12"/>
      <c r="U11" s="38">
        <v>0.86180000000000001</v>
      </c>
    </row>
    <row r="12" spans="1:21" ht="24">
      <c r="A12" s="13" t="s">
        <v>19</v>
      </c>
      <c r="B12" s="12"/>
      <c r="C12" s="12">
        <v>0</v>
      </c>
      <c r="D12" s="12"/>
      <c r="E12" s="25">
        <v>-3072751595</v>
      </c>
      <c r="F12" s="12"/>
      <c r="G12" s="25">
        <v>-2584272849</v>
      </c>
      <c r="H12" s="12"/>
      <c r="I12" s="25">
        <v>-5657024444</v>
      </c>
      <c r="J12" s="12"/>
      <c r="K12" s="38">
        <v>1.8599999999999998E-2</v>
      </c>
      <c r="L12" s="12"/>
      <c r="M12" s="12">
        <v>0</v>
      </c>
      <c r="N12" s="12"/>
      <c r="O12" s="25">
        <v>-3072751595</v>
      </c>
      <c r="P12" s="12"/>
      <c r="Q12" s="25">
        <v>-2584272849</v>
      </c>
      <c r="R12" s="12"/>
      <c r="S12" s="25">
        <v>-5657024444</v>
      </c>
      <c r="T12" s="12"/>
      <c r="U12" s="38">
        <v>1.8599999999999998E-2</v>
      </c>
    </row>
    <row r="13" spans="1:21" ht="24">
      <c r="A13" s="13" t="s">
        <v>20</v>
      </c>
      <c r="B13" s="12"/>
      <c r="C13" s="12">
        <v>0</v>
      </c>
      <c r="D13" s="12"/>
      <c r="E13" s="12">
        <v>685855276</v>
      </c>
      <c r="F13" s="12"/>
      <c r="G13" s="25">
        <v>-248941776</v>
      </c>
      <c r="H13" s="12"/>
      <c r="I13" s="12">
        <v>436913500</v>
      </c>
      <c r="J13" s="12"/>
      <c r="K13" s="39">
        <v>-1.4E-3</v>
      </c>
      <c r="L13" s="12"/>
      <c r="M13" s="12">
        <v>0</v>
      </c>
      <c r="N13" s="12"/>
      <c r="O13" s="12">
        <v>685855276</v>
      </c>
      <c r="P13" s="12"/>
      <c r="Q13" s="25">
        <v>-248941776</v>
      </c>
      <c r="R13" s="12"/>
      <c r="S13" s="12">
        <v>436913500</v>
      </c>
      <c r="T13" s="12"/>
      <c r="U13" s="39">
        <v>-1.4E-3</v>
      </c>
    </row>
    <row r="14" spans="1:21" ht="24">
      <c r="A14" s="13" t="s">
        <v>15</v>
      </c>
      <c r="B14" s="12"/>
      <c r="C14" s="12">
        <v>0</v>
      </c>
      <c r="D14" s="12"/>
      <c r="E14" s="12">
        <v>1764223569</v>
      </c>
      <c r="F14" s="12"/>
      <c r="G14" s="12">
        <v>143144837</v>
      </c>
      <c r="H14" s="12"/>
      <c r="I14" s="12">
        <v>1907368406</v>
      </c>
      <c r="J14" s="12"/>
      <c r="K14" s="39">
        <v>-6.3E-3</v>
      </c>
      <c r="L14" s="12"/>
      <c r="M14" s="12">
        <v>0</v>
      </c>
      <c r="N14" s="12"/>
      <c r="O14" s="12">
        <v>1764223569</v>
      </c>
      <c r="P14" s="12"/>
      <c r="Q14" s="12">
        <v>143144837</v>
      </c>
      <c r="R14" s="12"/>
      <c r="S14" s="12">
        <v>1907368406</v>
      </c>
      <c r="T14" s="12"/>
      <c r="U14" s="39">
        <v>-6.3E-3</v>
      </c>
    </row>
    <row r="15" spans="1:21" ht="24">
      <c r="A15" s="13" t="s">
        <v>16</v>
      </c>
      <c r="B15" s="12"/>
      <c r="C15" s="12">
        <v>0</v>
      </c>
      <c r="D15" s="12"/>
      <c r="E15" s="12">
        <v>4858169951</v>
      </c>
      <c r="F15" s="12"/>
      <c r="G15" s="12">
        <v>686434240</v>
      </c>
      <c r="H15" s="12"/>
      <c r="I15" s="12">
        <v>5544604191</v>
      </c>
      <c r="J15" s="12"/>
      <c r="K15" s="39">
        <v>-1.8200000000000001E-2</v>
      </c>
      <c r="L15" s="12"/>
      <c r="M15" s="12">
        <v>0</v>
      </c>
      <c r="N15" s="12"/>
      <c r="O15" s="12">
        <v>4858169951</v>
      </c>
      <c r="P15" s="12"/>
      <c r="Q15" s="12">
        <v>686434240</v>
      </c>
      <c r="R15" s="12"/>
      <c r="S15" s="12">
        <v>5544604191</v>
      </c>
      <c r="T15" s="12"/>
      <c r="U15" s="39">
        <v>-1.8200000000000001E-2</v>
      </c>
    </row>
    <row r="16" spans="1:21" ht="24">
      <c r="A16" s="13" t="s">
        <v>18</v>
      </c>
      <c r="B16" s="12"/>
      <c r="C16" s="12">
        <v>0</v>
      </c>
      <c r="D16" s="12"/>
      <c r="E16" s="12">
        <v>251376537</v>
      </c>
      <c r="F16" s="12"/>
      <c r="G16" s="12">
        <v>0</v>
      </c>
      <c r="H16" s="12"/>
      <c r="I16" s="12">
        <v>251376537</v>
      </c>
      <c r="J16" s="12"/>
      <c r="K16" s="39">
        <v>-8.0000000000000004E-4</v>
      </c>
      <c r="L16" s="12"/>
      <c r="M16" s="12">
        <v>0</v>
      </c>
      <c r="N16" s="12"/>
      <c r="O16" s="12">
        <v>251376537</v>
      </c>
      <c r="P16" s="12"/>
      <c r="Q16" s="12">
        <v>0</v>
      </c>
      <c r="R16" s="12"/>
      <c r="S16" s="12">
        <v>251376537</v>
      </c>
      <c r="T16" s="12"/>
      <c r="U16" s="39">
        <v>-8.0000000000000004E-4</v>
      </c>
    </row>
    <row r="17" spans="1:21" ht="24">
      <c r="A17" s="13" t="s">
        <v>23</v>
      </c>
      <c r="B17" s="12"/>
      <c r="C17" s="12">
        <v>0</v>
      </c>
      <c r="D17" s="12"/>
      <c r="E17" s="25">
        <v>-47342462265</v>
      </c>
      <c r="F17" s="12"/>
      <c r="G17" s="12">
        <v>0</v>
      </c>
      <c r="H17" s="12"/>
      <c r="I17" s="25">
        <v>-47342462265</v>
      </c>
      <c r="J17" s="12"/>
      <c r="K17" s="38">
        <v>0.15570000000000001</v>
      </c>
      <c r="L17" s="12"/>
      <c r="M17" s="12">
        <v>0</v>
      </c>
      <c r="N17" s="12"/>
      <c r="O17" s="25">
        <v>-47342462265</v>
      </c>
      <c r="P17" s="12"/>
      <c r="Q17" s="12">
        <v>0</v>
      </c>
      <c r="R17" s="12"/>
      <c r="S17" s="25">
        <v>-47342462265</v>
      </c>
      <c r="T17" s="12"/>
      <c r="U17" s="38">
        <v>0.15570000000000001</v>
      </c>
    </row>
    <row r="18" spans="1:21" ht="24">
      <c r="A18" s="22" t="s">
        <v>99</v>
      </c>
      <c r="B18" s="23"/>
      <c r="C18" s="23">
        <v>0</v>
      </c>
      <c r="D18" s="23"/>
      <c r="E18" s="24">
        <f>E8+E9+E10+E11+E12+E13+E14+E15+E16+E17</f>
        <v>-300258851916</v>
      </c>
      <c r="F18" s="23"/>
      <c r="G18" s="24">
        <f>G8+G9+G10+G11+G12+G13+G14+G15+G16+G17</f>
        <v>-2400418213</v>
      </c>
      <c r="H18" s="23"/>
      <c r="I18" s="24">
        <f>I8+I9+I10+I11+I12+I13+I14+I15+I16+I17</f>
        <v>-302659270129</v>
      </c>
      <c r="J18" s="23"/>
      <c r="K18" s="40">
        <f>SUM(K8:K17)</f>
        <v>0.99560000000000004</v>
      </c>
      <c r="L18" s="23"/>
      <c r="M18" s="23">
        <v>0</v>
      </c>
      <c r="N18" s="23"/>
      <c r="O18" s="24">
        <f>O8+O9+O10+O11+O12+O13+O14+O15+O16+O17</f>
        <v>-300258851916</v>
      </c>
      <c r="P18" s="23"/>
      <c r="Q18" s="24">
        <f>Q8+Q9+Q10+Q11+Q12+Q13+Q14+Q15+Q16+Q17</f>
        <v>-2400418213</v>
      </c>
      <c r="R18" s="24"/>
      <c r="S18" s="24">
        <f>S8+S9+S10+S11+S12+S13+S14+S15+S16+S17</f>
        <v>-302659270129</v>
      </c>
      <c r="T18" s="23"/>
      <c r="U18" s="40">
        <f>SUM(U8:U17)</f>
        <v>0.99560000000000004</v>
      </c>
    </row>
  </sheetData>
  <mergeCells count="6">
    <mergeCell ref="A6:A7"/>
    <mergeCell ref="M6:U6"/>
    <mergeCell ref="D2:H2"/>
    <mergeCell ref="D3:H3"/>
    <mergeCell ref="D4:H4"/>
    <mergeCell ref="C6:K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1"/>
  <sheetViews>
    <sheetView rightToLeft="1" workbookViewId="0">
      <selection activeCell="I15" sqref="I15"/>
    </sheetView>
  </sheetViews>
  <sheetFormatPr defaultRowHeight="15"/>
  <cols>
    <col min="1" max="1" width="29.28515625" style="1" bestFit="1" customWidth="1"/>
    <col min="2" max="2" width="1" style="1" customWidth="1"/>
    <col min="3" max="3" width="23.7109375" style="1" customWidth="1"/>
    <col min="4" max="4" width="1" style="1" customWidth="1"/>
    <col min="5" max="5" width="19.85546875" style="1" customWidth="1"/>
    <col min="6" max="6" width="1" style="1" customWidth="1"/>
    <col min="7" max="7" width="20.85546875" style="1" customWidth="1"/>
    <col min="8" max="8" width="1" style="1" customWidth="1"/>
    <col min="9" max="9" width="14.14062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</row>
    <row r="3" spans="1:17" ht="30">
      <c r="C3" s="58" t="s">
        <v>74</v>
      </c>
      <c r="D3" s="58" t="s">
        <v>74</v>
      </c>
      <c r="E3" s="58" t="s">
        <v>74</v>
      </c>
      <c r="F3" s="58" t="s">
        <v>74</v>
      </c>
      <c r="G3" s="58" t="s">
        <v>74</v>
      </c>
    </row>
    <row r="4" spans="1:17" ht="30"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</row>
    <row r="6" spans="1:17" ht="21">
      <c r="A6" s="48" t="s">
        <v>78</v>
      </c>
      <c r="C6" s="57" t="s">
        <v>76</v>
      </c>
      <c r="D6" s="57" t="s">
        <v>76</v>
      </c>
      <c r="E6" s="57" t="s">
        <v>76</v>
      </c>
      <c r="F6" s="57" t="s">
        <v>76</v>
      </c>
      <c r="G6" s="57" t="s">
        <v>76</v>
      </c>
      <c r="H6" s="57" t="s">
        <v>76</v>
      </c>
      <c r="I6" s="57" t="s">
        <v>76</v>
      </c>
      <c r="K6" s="57" t="s">
        <v>77</v>
      </c>
      <c r="L6" s="57" t="s">
        <v>77</v>
      </c>
      <c r="M6" s="57" t="s">
        <v>77</v>
      </c>
      <c r="N6" s="57" t="s">
        <v>77</v>
      </c>
      <c r="O6" s="57" t="s">
        <v>77</v>
      </c>
      <c r="P6" s="57" t="s">
        <v>77</v>
      </c>
      <c r="Q6" s="57" t="s">
        <v>77</v>
      </c>
    </row>
    <row r="7" spans="1:17" ht="21">
      <c r="A7" s="52" t="s">
        <v>78</v>
      </c>
      <c r="C7" s="5" t="s">
        <v>98</v>
      </c>
      <c r="D7" s="5"/>
      <c r="E7" s="5" t="s">
        <v>95</v>
      </c>
      <c r="F7" s="5"/>
      <c r="G7" s="5" t="s">
        <v>96</v>
      </c>
      <c r="H7" s="5"/>
      <c r="I7" s="5" t="s">
        <v>99</v>
      </c>
      <c r="J7" s="5"/>
      <c r="K7" s="5" t="s">
        <v>98</v>
      </c>
      <c r="L7" s="5"/>
      <c r="M7" s="5" t="s">
        <v>95</v>
      </c>
      <c r="N7" s="5"/>
      <c r="O7" s="5" t="s">
        <v>96</v>
      </c>
      <c r="P7" s="5"/>
      <c r="Q7" s="5" t="s">
        <v>99</v>
      </c>
    </row>
    <row r="8" spans="1:17" ht="21">
      <c r="A8" s="11" t="s">
        <v>43</v>
      </c>
      <c r="C8" s="3">
        <v>0</v>
      </c>
      <c r="D8" s="3"/>
      <c r="E8" s="3">
        <v>0</v>
      </c>
      <c r="F8" s="3"/>
      <c r="G8" s="3">
        <v>96529201</v>
      </c>
      <c r="H8" s="3"/>
      <c r="I8" s="3">
        <v>96529201</v>
      </c>
      <c r="J8" s="3"/>
      <c r="K8" s="3">
        <v>0</v>
      </c>
      <c r="L8" s="3"/>
      <c r="M8" s="3">
        <v>0</v>
      </c>
      <c r="N8" s="3"/>
      <c r="O8" s="3">
        <v>96529201</v>
      </c>
      <c r="P8" s="3"/>
      <c r="Q8" s="3">
        <v>96529201</v>
      </c>
    </row>
    <row r="9" spans="1:17" ht="21">
      <c r="A9" s="11" t="s">
        <v>37</v>
      </c>
      <c r="C9" s="3">
        <v>0</v>
      </c>
      <c r="D9" s="3"/>
      <c r="E9" s="3">
        <v>43828202</v>
      </c>
      <c r="F9" s="3"/>
      <c r="G9" s="3">
        <v>0</v>
      </c>
      <c r="H9" s="3"/>
      <c r="I9" s="3">
        <v>43828202</v>
      </c>
      <c r="J9" s="3"/>
      <c r="K9" s="3">
        <v>0</v>
      </c>
      <c r="L9" s="3"/>
      <c r="M9" s="3">
        <v>43828202</v>
      </c>
      <c r="N9" s="3"/>
      <c r="O9" s="3">
        <v>0</v>
      </c>
      <c r="P9" s="3"/>
      <c r="Q9" s="3">
        <v>43828202</v>
      </c>
    </row>
    <row r="10" spans="1:17" ht="21">
      <c r="A10" s="11" t="s">
        <v>41</v>
      </c>
      <c r="C10" s="3">
        <v>0</v>
      </c>
      <c r="D10" s="3"/>
      <c r="E10" s="3">
        <v>15962419</v>
      </c>
      <c r="F10" s="3"/>
      <c r="G10" s="3">
        <v>0</v>
      </c>
      <c r="H10" s="3"/>
      <c r="I10" s="3">
        <v>15962419</v>
      </c>
      <c r="J10" s="3"/>
      <c r="K10" s="3">
        <v>0</v>
      </c>
      <c r="L10" s="3"/>
      <c r="M10" s="3">
        <v>15962419</v>
      </c>
      <c r="N10" s="3"/>
      <c r="O10" s="3">
        <v>0</v>
      </c>
      <c r="P10" s="3"/>
      <c r="Q10" s="3">
        <v>15962419</v>
      </c>
    </row>
    <row r="11" spans="1:17" ht="21">
      <c r="A11" s="17" t="s">
        <v>115</v>
      </c>
      <c r="B11" s="16"/>
      <c r="C11" s="21"/>
      <c r="D11" s="21"/>
      <c r="E11" s="21">
        <f>E8+E9+E10</f>
        <v>59790621</v>
      </c>
      <c r="F11" s="21"/>
      <c r="G11" s="21">
        <f>G8+G10+G9</f>
        <v>96529201</v>
      </c>
      <c r="H11" s="21"/>
      <c r="I11" s="21">
        <f>I8+I9+I10</f>
        <v>156319822</v>
      </c>
      <c r="J11" s="21"/>
      <c r="K11" s="21">
        <v>0</v>
      </c>
      <c r="L11" s="21"/>
      <c r="M11" s="21">
        <f>M8+M9+M10</f>
        <v>59790621</v>
      </c>
      <c r="N11" s="21"/>
      <c r="O11" s="21">
        <f>O8+O9+O10</f>
        <v>96529201</v>
      </c>
      <c r="P11" s="21"/>
      <c r="Q11" s="21">
        <f>Q8+Q9+Q10</f>
        <v>156319822</v>
      </c>
    </row>
  </sheetData>
  <mergeCells count="6">
    <mergeCell ref="K6:Q6"/>
    <mergeCell ref="A6:A7"/>
    <mergeCell ref="C6:I6"/>
    <mergeCell ref="C2:G2"/>
    <mergeCell ref="C3:G3"/>
    <mergeCell ref="C4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G13" sqref="G13"/>
    </sheetView>
  </sheetViews>
  <sheetFormatPr defaultRowHeight="15"/>
  <cols>
    <col min="1" max="1" width="23" style="1" bestFit="1" customWidth="1"/>
    <col min="2" max="2" width="1" style="1" customWidth="1"/>
    <col min="3" max="3" width="27.85546875" style="1" customWidth="1"/>
    <col min="4" max="4" width="1" style="1" customWidth="1"/>
    <col min="5" max="5" width="35.85546875" style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9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</row>
    <row r="3" spans="1:11" ht="30">
      <c r="B3" s="58" t="s">
        <v>74</v>
      </c>
      <c r="C3" s="58" t="s">
        <v>74</v>
      </c>
      <c r="D3" s="58" t="s">
        <v>74</v>
      </c>
      <c r="E3" s="58" t="s">
        <v>74</v>
      </c>
      <c r="F3" s="58" t="s">
        <v>74</v>
      </c>
    </row>
    <row r="4" spans="1:11" ht="30"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</row>
    <row r="6" spans="1:11" ht="24">
      <c r="A6" s="14" t="s">
        <v>100</v>
      </c>
      <c r="B6" s="14"/>
      <c r="C6" s="14" t="s">
        <v>100</v>
      </c>
      <c r="D6" s="14"/>
      <c r="E6" s="14" t="s">
        <v>76</v>
      </c>
      <c r="F6" s="14"/>
      <c r="G6" s="14" t="s">
        <v>76</v>
      </c>
      <c r="H6" s="14"/>
      <c r="I6" s="14" t="s">
        <v>77</v>
      </c>
      <c r="J6" s="14"/>
      <c r="K6" s="14" t="s">
        <v>77</v>
      </c>
    </row>
    <row r="7" spans="1:11" ht="24">
      <c r="A7" s="14" t="s">
        <v>101</v>
      </c>
      <c r="B7" s="14"/>
      <c r="C7" s="14" t="s">
        <v>57</v>
      </c>
      <c r="D7" s="14"/>
      <c r="E7" s="14" t="s">
        <v>102</v>
      </c>
      <c r="F7" s="14"/>
      <c r="G7" s="14" t="s">
        <v>103</v>
      </c>
      <c r="H7" s="14"/>
      <c r="I7" s="14" t="s">
        <v>102</v>
      </c>
      <c r="J7" s="14"/>
      <c r="K7" s="14" t="s">
        <v>103</v>
      </c>
    </row>
    <row r="8" spans="1:11" ht="21">
      <c r="A8" s="11" t="s">
        <v>70</v>
      </c>
      <c r="C8" s="41" t="s">
        <v>71</v>
      </c>
      <c r="D8" s="41"/>
      <c r="E8" s="41">
        <v>39933236</v>
      </c>
      <c r="F8" s="41"/>
      <c r="G8" s="41" t="s">
        <v>83</v>
      </c>
      <c r="H8" s="41"/>
      <c r="I8" s="41">
        <v>39933236</v>
      </c>
      <c r="J8" s="42"/>
      <c r="K8" s="42" t="s">
        <v>83</v>
      </c>
    </row>
  </sheetData>
  <mergeCells count="3">
    <mergeCell ref="B2:F2"/>
    <mergeCell ref="B3:F3"/>
    <mergeCell ref="B4:F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13" sqref="E13"/>
    </sheetView>
  </sheetViews>
  <sheetFormatPr defaultRowHeight="15"/>
  <cols>
    <col min="1" max="1" width="39" style="1" customWidth="1"/>
    <col min="2" max="2" width="1" style="1" customWidth="1"/>
    <col min="3" max="3" width="25.140625" style="1" customWidth="1"/>
    <col min="4" max="4" width="1" style="1" customWidth="1"/>
    <col min="5" max="5" width="14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58" t="s">
        <v>0</v>
      </c>
      <c r="B2" s="58" t="s">
        <v>0</v>
      </c>
      <c r="C2" s="58" t="s">
        <v>0</v>
      </c>
      <c r="D2" s="58" t="s">
        <v>0</v>
      </c>
    </row>
    <row r="3" spans="1:5" ht="30">
      <c r="A3" s="58" t="s">
        <v>74</v>
      </c>
      <c r="B3" s="58" t="s">
        <v>74</v>
      </c>
      <c r="C3" s="58" t="s">
        <v>74</v>
      </c>
      <c r="D3" s="58" t="s">
        <v>74</v>
      </c>
    </row>
    <row r="4" spans="1:5" ht="30">
      <c r="A4" s="58" t="s">
        <v>2</v>
      </c>
      <c r="B4" s="58" t="s">
        <v>2</v>
      </c>
      <c r="C4" s="58" t="s">
        <v>2</v>
      </c>
      <c r="D4" s="58" t="s">
        <v>2</v>
      </c>
    </row>
    <row r="6" spans="1:5" ht="21">
      <c r="A6" s="48" t="s">
        <v>104</v>
      </c>
      <c r="C6" s="5" t="s">
        <v>76</v>
      </c>
      <c r="D6" s="5"/>
      <c r="E6" s="5" t="s">
        <v>6</v>
      </c>
    </row>
    <row r="7" spans="1:5" ht="21">
      <c r="A7" s="52" t="s">
        <v>104</v>
      </c>
      <c r="C7" s="5" t="s">
        <v>60</v>
      </c>
      <c r="D7" s="5"/>
      <c r="E7" s="5" t="s">
        <v>60</v>
      </c>
    </row>
    <row r="8" spans="1:5" ht="21">
      <c r="A8" s="11" t="s">
        <v>104</v>
      </c>
      <c r="C8" s="3">
        <v>402583891</v>
      </c>
      <c r="D8" s="3"/>
      <c r="E8" s="3">
        <v>402583891</v>
      </c>
    </row>
    <row r="9" spans="1:5" ht="21">
      <c r="A9" s="11" t="s">
        <v>105</v>
      </c>
      <c r="C9" s="3">
        <v>0</v>
      </c>
      <c r="D9" s="3"/>
      <c r="E9" s="3">
        <v>0</v>
      </c>
    </row>
    <row r="10" spans="1:5" ht="21">
      <c r="A10" s="11" t="s">
        <v>106</v>
      </c>
      <c r="C10" s="3">
        <v>0</v>
      </c>
      <c r="D10" s="3"/>
      <c r="E10" s="3">
        <v>0</v>
      </c>
    </row>
    <row r="11" spans="1:5" ht="21">
      <c r="A11" s="17" t="s">
        <v>115</v>
      </c>
      <c r="B11" s="16"/>
      <c r="C11" s="21">
        <v>402583891</v>
      </c>
      <c r="D11" s="21"/>
      <c r="E11" s="21">
        <v>402583891</v>
      </c>
    </row>
  </sheetData>
  <mergeCells count="4">
    <mergeCell ref="A2:D2"/>
    <mergeCell ref="A3:D3"/>
    <mergeCell ref="A4:D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G10" sqref="G10"/>
    </sheetView>
  </sheetViews>
  <sheetFormatPr defaultRowHeight="15"/>
  <cols>
    <col min="1" max="1" width="24" style="1" bestFit="1" customWidth="1"/>
    <col min="2" max="2" width="1" style="1" customWidth="1"/>
    <col min="3" max="3" width="21.5703125" style="1" customWidth="1"/>
    <col min="4" max="4" width="1" style="1" customWidth="1"/>
    <col min="5" max="5" width="24" style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</row>
    <row r="3" spans="1:7" ht="30">
      <c r="A3" s="58" t="s">
        <v>74</v>
      </c>
      <c r="B3" s="58" t="s">
        <v>74</v>
      </c>
      <c r="C3" s="58" t="s">
        <v>74</v>
      </c>
      <c r="D3" s="58" t="s">
        <v>74</v>
      </c>
      <c r="E3" s="58" t="s">
        <v>74</v>
      </c>
    </row>
    <row r="4" spans="1:7" ht="30">
      <c r="A4" s="58" t="s">
        <v>2</v>
      </c>
      <c r="B4" s="58" t="s">
        <v>2</v>
      </c>
      <c r="C4" s="58" t="s">
        <v>2</v>
      </c>
      <c r="D4" s="58" t="s">
        <v>2</v>
      </c>
      <c r="E4" s="58" t="s">
        <v>2</v>
      </c>
    </row>
    <row r="6" spans="1:7" ht="21">
      <c r="A6" s="5" t="s">
        <v>78</v>
      </c>
      <c r="B6" s="5"/>
      <c r="C6" s="5" t="s">
        <v>60</v>
      </c>
      <c r="D6" s="5"/>
      <c r="E6" s="5" t="s">
        <v>97</v>
      </c>
      <c r="F6" s="5"/>
      <c r="G6" s="5" t="s">
        <v>13</v>
      </c>
    </row>
    <row r="7" spans="1:7" ht="21">
      <c r="A7" s="11" t="s">
        <v>107</v>
      </c>
      <c r="C7" s="19">
        <v>-302659270129</v>
      </c>
      <c r="D7" s="15"/>
      <c r="E7" s="43">
        <v>0.99570000000000003</v>
      </c>
      <c r="F7" s="15"/>
      <c r="G7" s="44">
        <v>-6.0600000000000001E-2</v>
      </c>
    </row>
    <row r="8" spans="1:7" ht="21">
      <c r="A8" s="11" t="s">
        <v>108</v>
      </c>
      <c r="C8" s="15">
        <v>156319822</v>
      </c>
      <c r="D8" s="15"/>
      <c r="E8" s="44">
        <v>-5.0000000000000001E-4</v>
      </c>
      <c r="F8" s="15"/>
      <c r="G8" s="43">
        <v>0</v>
      </c>
    </row>
    <row r="9" spans="1:7" ht="21">
      <c r="A9" s="11" t="s">
        <v>109</v>
      </c>
      <c r="C9" s="15">
        <v>39933236</v>
      </c>
      <c r="D9" s="15"/>
      <c r="E9" s="44">
        <v>-1E-4</v>
      </c>
      <c r="F9" s="15"/>
      <c r="G9" s="43">
        <v>0</v>
      </c>
    </row>
    <row r="10" spans="1:7" ht="21">
      <c r="A10" s="17" t="s">
        <v>99</v>
      </c>
      <c r="B10" s="16"/>
      <c r="C10" s="20">
        <f>C7+C8+C9</f>
        <v>-302463017071</v>
      </c>
      <c r="D10" s="18"/>
      <c r="E10" s="45">
        <f>SUM(E7:E9)</f>
        <v>0.9951000000000001</v>
      </c>
      <c r="F10" s="18"/>
      <c r="G10" s="45">
        <f>SUM(G7:G9)</f>
        <v>-6.0600000000000001E-2</v>
      </c>
    </row>
  </sheetData>
  <mergeCells count="3">
    <mergeCell ref="A2:E2"/>
    <mergeCell ref="A3:E3"/>
    <mergeCell ref="A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9"/>
  <sheetViews>
    <sheetView rightToLeft="1" workbookViewId="0">
      <selection activeCell="M4" sqref="M4"/>
    </sheetView>
  </sheetViews>
  <sheetFormatPr defaultRowHeight="15"/>
  <cols>
    <col min="1" max="1" width="29.7109375" style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3.140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9.4257812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0.5703125" style="1" bestFit="1" customWidth="1"/>
    <col min="24" max="24" width="1" style="1" customWidth="1"/>
    <col min="25" max="25" width="26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</row>
    <row r="3" spans="1:25" ht="26.25">
      <c r="E3" s="51" t="s">
        <v>1</v>
      </c>
      <c r="F3" s="51" t="s">
        <v>1</v>
      </c>
      <c r="G3" s="51" t="s">
        <v>1</v>
      </c>
      <c r="H3" s="51" t="s">
        <v>1</v>
      </c>
      <c r="I3" s="51" t="s">
        <v>1</v>
      </c>
    </row>
    <row r="4" spans="1:25" ht="26.25">
      <c r="E4" s="51" t="s">
        <v>2</v>
      </c>
      <c r="F4" s="51" t="s">
        <v>2</v>
      </c>
      <c r="G4" s="51" t="s">
        <v>2</v>
      </c>
      <c r="H4" s="51" t="s">
        <v>2</v>
      </c>
      <c r="I4" s="51" t="s">
        <v>2</v>
      </c>
    </row>
    <row r="5" spans="1:25">
      <c r="A5" s="60"/>
      <c r="I5" s="60"/>
      <c r="J5" s="60"/>
      <c r="K5" s="60"/>
      <c r="L5" s="60"/>
      <c r="M5" s="60"/>
      <c r="N5" s="60"/>
      <c r="O5" s="60"/>
    </row>
    <row r="6" spans="1:25" ht="26.25">
      <c r="A6" s="59" t="s">
        <v>3</v>
      </c>
      <c r="C6" s="51" t="s">
        <v>4</v>
      </c>
      <c r="D6" s="51" t="s">
        <v>4</v>
      </c>
      <c r="E6" s="51" t="s">
        <v>4</v>
      </c>
      <c r="F6" s="51" t="s">
        <v>4</v>
      </c>
      <c r="G6" s="51" t="s">
        <v>4</v>
      </c>
      <c r="I6" s="59" t="s">
        <v>5</v>
      </c>
      <c r="J6" s="59" t="s">
        <v>5</v>
      </c>
      <c r="K6" s="59" t="s">
        <v>5</v>
      </c>
      <c r="L6" s="59" t="s">
        <v>5</v>
      </c>
      <c r="M6" s="59" t="s">
        <v>5</v>
      </c>
      <c r="N6" s="59" t="s">
        <v>5</v>
      </c>
      <c r="O6" s="59" t="s">
        <v>5</v>
      </c>
      <c r="Q6" s="50" t="s">
        <v>6</v>
      </c>
      <c r="R6" s="50"/>
      <c r="S6" s="50"/>
      <c r="T6" s="50"/>
      <c r="U6" s="50"/>
      <c r="V6" s="50"/>
      <c r="W6" s="50"/>
      <c r="X6" s="50"/>
      <c r="Y6" s="50"/>
    </row>
    <row r="7" spans="1:25">
      <c r="A7" s="49" t="s">
        <v>3</v>
      </c>
      <c r="C7" s="48" t="s">
        <v>7</v>
      </c>
      <c r="D7" s="48"/>
      <c r="E7" s="48" t="s">
        <v>8</v>
      </c>
      <c r="F7" s="48"/>
      <c r="G7" s="48" t="s">
        <v>9</v>
      </c>
      <c r="I7" s="48" t="s">
        <v>10</v>
      </c>
      <c r="J7" s="48"/>
      <c r="K7" s="48" t="s">
        <v>10</v>
      </c>
      <c r="L7" s="48"/>
      <c r="M7" s="48" t="s">
        <v>11</v>
      </c>
      <c r="N7" s="48"/>
      <c r="O7" s="48" t="s">
        <v>11</v>
      </c>
      <c r="P7" s="48"/>
      <c r="Q7" s="48" t="s">
        <v>7</v>
      </c>
      <c r="R7" s="48"/>
      <c r="S7" s="48" t="s">
        <v>12</v>
      </c>
      <c r="T7" s="48"/>
      <c r="U7" s="48" t="s">
        <v>8</v>
      </c>
      <c r="V7" s="48"/>
      <c r="W7" s="48" t="s">
        <v>9</v>
      </c>
      <c r="X7" s="48"/>
      <c r="Y7" s="48" t="s">
        <v>13</v>
      </c>
    </row>
    <row r="8" spans="1:25">
      <c r="A8" s="52" t="s">
        <v>3</v>
      </c>
      <c r="C8" s="49" t="s">
        <v>7</v>
      </c>
      <c r="D8" s="49"/>
      <c r="E8" s="49" t="s">
        <v>8</v>
      </c>
      <c r="F8" s="49"/>
      <c r="G8" s="49" t="s">
        <v>9</v>
      </c>
      <c r="I8" s="49" t="s">
        <v>7</v>
      </c>
      <c r="J8" s="49"/>
      <c r="K8" s="49" t="s">
        <v>8</v>
      </c>
      <c r="L8" s="49"/>
      <c r="M8" s="49" t="s">
        <v>7</v>
      </c>
      <c r="N8" s="49"/>
      <c r="O8" s="49" t="s">
        <v>14</v>
      </c>
      <c r="P8" s="49"/>
      <c r="Q8" s="49" t="s">
        <v>7</v>
      </c>
      <c r="R8" s="49"/>
      <c r="S8" s="49" t="s">
        <v>12</v>
      </c>
      <c r="T8" s="49"/>
      <c r="U8" s="49" t="s">
        <v>8</v>
      </c>
      <c r="V8" s="49"/>
      <c r="W8" s="49" t="s">
        <v>9</v>
      </c>
      <c r="X8" s="49"/>
      <c r="Y8" s="49" t="s">
        <v>13</v>
      </c>
    </row>
    <row r="9" spans="1:25" ht="18.75">
      <c r="A9" s="2" t="s">
        <v>15</v>
      </c>
      <c r="C9" s="3">
        <v>4570666</v>
      </c>
      <c r="D9" s="3"/>
      <c r="E9" s="3">
        <v>17419264340</v>
      </c>
      <c r="F9" s="3"/>
      <c r="G9" s="3">
        <v>21876851087.493599</v>
      </c>
      <c r="H9" s="3"/>
      <c r="I9" s="3">
        <v>1780652</v>
      </c>
      <c r="J9" s="3"/>
      <c r="K9" s="3">
        <v>8697017352</v>
      </c>
      <c r="L9" s="3"/>
      <c r="M9" s="26">
        <v>-616642</v>
      </c>
      <c r="N9" s="3"/>
      <c r="O9" s="3">
        <v>3101898273</v>
      </c>
      <c r="P9" s="3"/>
      <c r="Q9" s="3">
        <v>5734676</v>
      </c>
      <c r="R9" s="3"/>
      <c r="S9" s="3">
        <v>5127</v>
      </c>
      <c r="T9" s="3"/>
      <c r="U9" s="3">
        <v>23636759494</v>
      </c>
      <c r="V9" s="3"/>
      <c r="W9" s="3">
        <v>29379338572.272499</v>
      </c>
      <c r="X9" s="3"/>
      <c r="Y9" s="35">
        <v>5.8999999999999999E-3</v>
      </c>
    </row>
    <row r="10" spans="1:25" ht="18.75">
      <c r="A10" s="2" t="s">
        <v>16</v>
      </c>
      <c r="C10" s="3">
        <v>12034660</v>
      </c>
      <c r="D10" s="3"/>
      <c r="E10" s="3">
        <v>255632576998</v>
      </c>
      <c r="F10" s="3"/>
      <c r="G10" s="3">
        <v>259815688802.491</v>
      </c>
      <c r="H10" s="3"/>
      <c r="I10" s="3">
        <v>1589319</v>
      </c>
      <c r="J10" s="3"/>
      <c r="K10" s="3">
        <v>34741407424</v>
      </c>
      <c r="L10" s="3"/>
      <c r="M10" s="26">
        <v>-2571362</v>
      </c>
      <c r="N10" s="3"/>
      <c r="O10" s="3">
        <v>56260382514</v>
      </c>
      <c r="P10" s="3"/>
      <c r="Q10" s="3">
        <v>11052617</v>
      </c>
      <c r="R10" s="3"/>
      <c r="S10" s="3">
        <v>22066</v>
      </c>
      <c r="T10" s="3"/>
      <c r="U10" s="3">
        <v>235740671911</v>
      </c>
      <c r="V10" s="3"/>
      <c r="W10" s="3">
        <v>243841317900.73999</v>
      </c>
      <c r="X10" s="3"/>
      <c r="Y10" s="35">
        <v>4.8800000000000003E-2</v>
      </c>
    </row>
    <row r="11" spans="1:25" ht="18.75">
      <c r="A11" s="2" t="s">
        <v>17</v>
      </c>
      <c r="C11" s="3">
        <v>6515115</v>
      </c>
      <c r="D11" s="3"/>
      <c r="E11" s="3">
        <v>110454146210</v>
      </c>
      <c r="F11" s="3"/>
      <c r="G11" s="3">
        <v>177336854083.224</v>
      </c>
      <c r="H11" s="3"/>
      <c r="I11" s="3">
        <v>380234</v>
      </c>
      <c r="J11" s="3"/>
      <c r="K11" s="3">
        <v>10552694142</v>
      </c>
      <c r="L11" s="3"/>
      <c r="M11" s="26">
        <v>-296719</v>
      </c>
      <c r="N11" s="3"/>
      <c r="O11" s="3">
        <v>8444780157</v>
      </c>
      <c r="P11" s="3"/>
      <c r="Q11" s="3">
        <v>6598630</v>
      </c>
      <c r="R11" s="3"/>
      <c r="S11" s="3">
        <v>30310</v>
      </c>
      <c r="T11" s="3"/>
      <c r="U11" s="3">
        <v>115845580302</v>
      </c>
      <c r="V11" s="3"/>
      <c r="W11" s="3">
        <v>199852471898.772</v>
      </c>
      <c r="X11" s="3"/>
      <c r="Y11" s="35">
        <v>0.04</v>
      </c>
    </row>
    <row r="12" spans="1:25" ht="18.75">
      <c r="A12" s="2" t="s">
        <v>18</v>
      </c>
      <c r="C12" s="3">
        <v>213614</v>
      </c>
      <c r="D12" s="3"/>
      <c r="E12" s="3">
        <v>11952745692</v>
      </c>
      <c r="F12" s="3"/>
      <c r="G12" s="3">
        <v>12344574158.275</v>
      </c>
      <c r="H12" s="3"/>
      <c r="I12" s="3">
        <v>0</v>
      </c>
      <c r="J12" s="3"/>
      <c r="K12" s="3">
        <v>0</v>
      </c>
      <c r="L12" s="3"/>
      <c r="M12" s="3">
        <v>0</v>
      </c>
      <c r="N12" s="3"/>
      <c r="O12" s="3">
        <v>0</v>
      </c>
      <c r="P12" s="3"/>
      <c r="Q12" s="3">
        <v>213614</v>
      </c>
      <c r="R12" s="3"/>
      <c r="S12" s="3">
        <v>58977</v>
      </c>
      <c r="T12" s="3"/>
      <c r="U12" s="3">
        <v>11952745692</v>
      </c>
      <c r="V12" s="3"/>
      <c r="W12" s="3">
        <v>12595950694.3354</v>
      </c>
      <c r="X12" s="3"/>
      <c r="Y12" s="35">
        <v>2.5000000000000001E-3</v>
      </c>
    </row>
    <row r="13" spans="1:25" ht="18.75">
      <c r="A13" s="2" t="s">
        <v>19</v>
      </c>
      <c r="C13" s="3">
        <v>14220256</v>
      </c>
      <c r="D13" s="3"/>
      <c r="E13" s="3">
        <v>105766866901</v>
      </c>
      <c r="F13" s="3"/>
      <c r="G13" s="3">
        <v>87388108923.455994</v>
      </c>
      <c r="H13" s="3"/>
      <c r="I13" s="3">
        <v>195372</v>
      </c>
      <c r="J13" s="3"/>
      <c r="K13" s="3">
        <v>1047796922</v>
      </c>
      <c r="L13" s="3"/>
      <c r="M13" s="26">
        <v>-4764550</v>
      </c>
      <c r="N13" s="3"/>
      <c r="O13" s="3">
        <v>26652296089</v>
      </c>
      <c r="P13" s="3"/>
      <c r="Q13" s="3">
        <v>9651078</v>
      </c>
      <c r="R13" s="3"/>
      <c r="S13" s="3">
        <v>5820</v>
      </c>
      <c r="T13" s="3"/>
      <c r="U13" s="3">
        <v>71491459409</v>
      </c>
      <c r="V13" s="3"/>
      <c r="W13" s="3">
        <v>56126585311.790398</v>
      </c>
      <c r="X13" s="3"/>
      <c r="Y13" s="35">
        <v>1.12E-2</v>
      </c>
    </row>
    <row r="14" spans="1:25" ht="18.75">
      <c r="A14" s="2" t="s">
        <v>20</v>
      </c>
      <c r="C14" s="3">
        <v>2743447</v>
      </c>
      <c r="D14" s="3"/>
      <c r="E14" s="3">
        <v>162700105533</v>
      </c>
      <c r="F14" s="3"/>
      <c r="G14" s="3">
        <v>144469776360.75601</v>
      </c>
      <c r="H14" s="3"/>
      <c r="I14" s="3">
        <v>150259</v>
      </c>
      <c r="J14" s="3"/>
      <c r="K14" s="3">
        <v>7295459968</v>
      </c>
      <c r="L14" s="3"/>
      <c r="M14" s="26">
        <v>-89104</v>
      </c>
      <c r="N14" s="3"/>
      <c r="O14" s="3">
        <v>4427880233</v>
      </c>
      <c r="P14" s="3"/>
      <c r="Q14" s="3">
        <v>2804602</v>
      </c>
      <c r="R14" s="3"/>
      <c r="S14" s="3">
        <v>52730</v>
      </c>
      <c r="T14" s="3"/>
      <c r="U14" s="3">
        <v>164749696552</v>
      </c>
      <c r="V14" s="3"/>
      <c r="W14" s="3">
        <v>147774269595.76999</v>
      </c>
      <c r="X14" s="3"/>
      <c r="Y14" s="35">
        <v>2.9600000000000001E-2</v>
      </c>
    </row>
    <row r="15" spans="1:25" ht="18.75">
      <c r="A15" s="2" t="s">
        <v>21</v>
      </c>
      <c r="C15" s="3">
        <v>13150941</v>
      </c>
      <c r="D15" s="3"/>
      <c r="E15" s="3">
        <v>104010283939</v>
      </c>
      <c r="F15" s="3"/>
      <c r="G15" s="3">
        <v>118005697637.86301</v>
      </c>
      <c r="H15" s="3"/>
      <c r="I15" s="3">
        <v>1302672</v>
      </c>
      <c r="J15" s="3"/>
      <c r="K15" s="3">
        <v>10613906313</v>
      </c>
      <c r="L15" s="3"/>
      <c r="M15" s="26">
        <v>-334426</v>
      </c>
      <c r="N15" s="3"/>
      <c r="O15" s="3">
        <v>2627167155</v>
      </c>
      <c r="P15" s="3"/>
      <c r="Q15" s="3">
        <v>14119187</v>
      </c>
      <c r="R15" s="3"/>
      <c r="S15" s="3">
        <v>8020</v>
      </c>
      <c r="T15" s="3"/>
      <c r="U15" s="3">
        <v>111970652834</v>
      </c>
      <c r="V15" s="3"/>
      <c r="W15" s="3">
        <v>113149820471.39799</v>
      </c>
      <c r="X15" s="3"/>
      <c r="Y15" s="35">
        <v>2.2700000000000001E-2</v>
      </c>
    </row>
    <row r="16" spans="1:25" ht="18.75">
      <c r="A16" s="2" t="s">
        <v>22</v>
      </c>
      <c r="C16" s="3">
        <v>31931892</v>
      </c>
      <c r="D16" s="3"/>
      <c r="E16" s="3">
        <v>139901028489</v>
      </c>
      <c r="F16" s="3"/>
      <c r="G16" s="3">
        <v>189531285146.755</v>
      </c>
      <c r="H16" s="3"/>
      <c r="I16" s="3">
        <v>1279671</v>
      </c>
      <c r="J16" s="3"/>
      <c r="K16" s="3">
        <v>7226872424</v>
      </c>
      <c r="L16" s="3"/>
      <c r="M16" s="26">
        <v>-875239</v>
      </c>
      <c r="N16" s="3"/>
      <c r="O16" s="3">
        <v>4996946461</v>
      </c>
      <c r="P16" s="3"/>
      <c r="Q16" s="3">
        <v>32336324</v>
      </c>
      <c r="R16" s="3"/>
      <c r="S16" s="3">
        <v>5830</v>
      </c>
      <c r="T16" s="3"/>
      <c r="U16" s="3">
        <v>143280262458</v>
      </c>
      <c r="V16" s="3"/>
      <c r="W16" s="3">
        <v>188377493135.621</v>
      </c>
      <c r="X16" s="3"/>
      <c r="Y16" s="35">
        <v>3.7699999999999997E-2</v>
      </c>
    </row>
    <row r="17" spans="1:25" ht="18.75">
      <c r="A17" s="2" t="s">
        <v>23</v>
      </c>
      <c r="C17" s="3">
        <v>10605984</v>
      </c>
      <c r="D17" s="3"/>
      <c r="E17" s="3">
        <v>233955487018</v>
      </c>
      <c r="F17" s="3"/>
      <c r="G17" s="3">
        <v>325886146153.91998</v>
      </c>
      <c r="H17" s="3"/>
      <c r="I17" s="3">
        <v>30139727</v>
      </c>
      <c r="J17" s="3"/>
      <c r="K17" s="3">
        <v>11101006776</v>
      </c>
      <c r="L17" s="3"/>
      <c r="M17" s="3">
        <v>0</v>
      </c>
      <c r="N17" s="3"/>
      <c r="O17" s="3">
        <v>0</v>
      </c>
      <c r="P17" s="3"/>
      <c r="Q17" s="3">
        <v>40745711</v>
      </c>
      <c r="R17" s="3"/>
      <c r="S17" s="3">
        <v>7114</v>
      </c>
      <c r="T17" s="3"/>
      <c r="U17" s="3">
        <v>245056493794</v>
      </c>
      <c r="V17" s="3"/>
      <c r="W17" s="3">
        <v>289644690663.07898</v>
      </c>
      <c r="X17" s="3"/>
      <c r="Y17" s="35">
        <v>5.8000000000000003E-2</v>
      </c>
    </row>
    <row r="18" spans="1:25" ht="18.75">
      <c r="A18" s="2" t="s">
        <v>24</v>
      </c>
      <c r="C18" s="3">
        <v>158886601</v>
      </c>
      <c r="D18" s="3"/>
      <c r="E18" s="3">
        <v>3513091853536</v>
      </c>
      <c r="F18" s="3"/>
      <c r="G18" s="3">
        <v>3881824963630.2202</v>
      </c>
      <c r="H18" s="3"/>
      <c r="I18" s="3">
        <v>39703</v>
      </c>
      <c r="J18" s="3"/>
      <c r="K18" s="3">
        <v>918184431</v>
      </c>
      <c r="L18" s="3"/>
      <c r="M18" s="26">
        <v>-122118</v>
      </c>
      <c r="N18" s="3"/>
      <c r="O18" s="3">
        <v>2778050608</v>
      </c>
      <c r="P18" s="3"/>
      <c r="Q18" s="3">
        <v>158804186</v>
      </c>
      <c r="R18" s="3"/>
      <c r="S18" s="3">
        <v>22800</v>
      </c>
      <c r="T18" s="3"/>
      <c r="U18" s="3">
        <v>3511309894718</v>
      </c>
      <c r="V18" s="3"/>
      <c r="W18" s="3">
        <v>3617983681864.9902</v>
      </c>
      <c r="X18" s="3"/>
      <c r="Y18" s="35">
        <v>0.72440000000000004</v>
      </c>
    </row>
    <row r="19" spans="1:25" ht="18.75">
      <c r="A19" s="28" t="s">
        <v>99</v>
      </c>
      <c r="B19" s="16"/>
      <c r="C19" s="21">
        <f>SUM(C9:C18)</f>
        <v>254873176</v>
      </c>
      <c r="D19" s="21"/>
      <c r="E19" s="21">
        <f>SUM(E9:E18)</f>
        <v>4654884358656</v>
      </c>
      <c r="F19" s="21"/>
      <c r="G19" s="21">
        <f>SUM(G9:G18)</f>
        <v>5218479945984.4541</v>
      </c>
      <c r="H19" s="21"/>
      <c r="I19" s="21">
        <f>SUM(I9:I18)</f>
        <v>36857609</v>
      </c>
      <c r="J19" s="21"/>
      <c r="K19" s="21">
        <f>SUM(K9:K18)</f>
        <v>92194345752</v>
      </c>
      <c r="L19" s="21"/>
      <c r="M19" s="27">
        <f>SUM(M9:M18)</f>
        <v>-9670160</v>
      </c>
      <c r="N19" s="21"/>
      <c r="O19" s="21">
        <f>SUM(O9:O18)</f>
        <v>109289401490</v>
      </c>
      <c r="P19" s="21"/>
      <c r="Q19" s="21">
        <f>SUM(Q9:Q18)</f>
        <v>282060625</v>
      </c>
      <c r="R19" s="21"/>
      <c r="S19" s="21">
        <f>SUM(S9:S18)</f>
        <v>218794</v>
      </c>
      <c r="T19" s="21"/>
      <c r="U19" s="21">
        <f>SUM(U9:U18)</f>
        <v>4635034217164</v>
      </c>
      <c r="V19" s="21"/>
      <c r="W19" s="21">
        <f>SUM(W9:W18)</f>
        <v>4898725620108.7686</v>
      </c>
      <c r="X19" s="21"/>
      <c r="Y19" s="36">
        <f>SUM(Y9:Y18)</f>
        <v>0.98080000000000012</v>
      </c>
    </row>
  </sheetData>
  <mergeCells count="29">
    <mergeCell ref="N7:N8"/>
    <mergeCell ref="O7:O8"/>
    <mergeCell ref="P7:P8"/>
    <mergeCell ref="D7:D8"/>
    <mergeCell ref="F7:F8"/>
    <mergeCell ref="I7:I8"/>
    <mergeCell ref="J7:J8"/>
    <mergeCell ref="K7:K8"/>
    <mergeCell ref="A6:A8"/>
    <mergeCell ref="C7:C8"/>
    <mergeCell ref="E7:E8"/>
    <mergeCell ref="G7:G8"/>
    <mergeCell ref="C6:G6"/>
    <mergeCell ref="Y7:Y8"/>
    <mergeCell ref="Q6:Y6"/>
    <mergeCell ref="E2:I2"/>
    <mergeCell ref="E3:I3"/>
    <mergeCell ref="E4:I4"/>
    <mergeCell ref="I6:O6"/>
    <mergeCell ref="Q7:Q8"/>
    <mergeCell ref="S7:S8"/>
    <mergeCell ref="U7:U8"/>
    <mergeCell ref="W7:W8"/>
    <mergeCell ref="R7:R8"/>
    <mergeCell ref="T7:T8"/>
    <mergeCell ref="V7:V8"/>
    <mergeCell ref="X7:X8"/>
    <mergeCell ref="L7:L8"/>
    <mergeCell ref="M7:M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</row>
    <row r="3" spans="1:17" ht="23.25">
      <c r="C3" s="53" t="s">
        <v>1</v>
      </c>
      <c r="D3" s="53" t="s">
        <v>1</v>
      </c>
      <c r="E3" s="53" t="s">
        <v>1</v>
      </c>
      <c r="F3" s="53" t="s">
        <v>1</v>
      </c>
      <c r="G3" s="53" t="s">
        <v>1</v>
      </c>
    </row>
    <row r="4" spans="1:17" ht="23.25"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</row>
    <row r="6" spans="1:17" ht="23.25">
      <c r="A6" s="53" t="s">
        <v>3</v>
      </c>
      <c r="C6" s="53" t="s">
        <v>4</v>
      </c>
      <c r="D6" s="53" t="s">
        <v>4</v>
      </c>
      <c r="E6" s="53" t="s">
        <v>4</v>
      </c>
      <c r="F6" s="53" t="s">
        <v>4</v>
      </c>
      <c r="G6" s="53" t="s">
        <v>4</v>
      </c>
      <c r="H6" s="53" t="s">
        <v>4</v>
      </c>
      <c r="I6" s="53" t="s">
        <v>4</v>
      </c>
      <c r="K6" s="53" t="s">
        <v>6</v>
      </c>
      <c r="L6" s="53" t="s">
        <v>6</v>
      </c>
      <c r="M6" s="53" t="s">
        <v>6</v>
      </c>
      <c r="N6" s="53" t="s">
        <v>6</v>
      </c>
      <c r="O6" s="53" t="s">
        <v>6</v>
      </c>
      <c r="P6" s="53" t="s">
        <v>6</v>
      </c>
      <c r="Q6" s="53" t="s">
        <v>6</v>
      </c>
    </row>
    <row r="7" spans="1:17" ht="23.25">
      <c r="A7" s="53" t="s">
        <v>3</v>
      </c>
      <c r="C7" s="53" t="s">
        <v>25</v>
      </c>
      <c r="E7" s="53" t="s">
        <v>26</v>
      </c>
      <c r="G7" s="53" t="s">
        <v>27</v>
      </c>
      <c r="I7" s="53" t="s">
        <v>28</v>
      </c>
      <c r="K7" s="53" t="s">
        <v>25</v>
      </c>
      <c r="M7" s="53" t="s">
        <v>26</v>
      </c>
      <c r="O7" s="53" t="s">
        <v>27</v>
      </c>
      <c r="Q7" s="53" t="s">
        <v>28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2"/>
  <sheetViews>
    <sheetView rightToLeft="1" topLeftCell="F1" zoomScaleNormal="100" workbookViewId="0">
      <selection activeCell="AA16" sqref="AA16"/>
    </sheetView>
  </sheetViews>
  <sheetFormatPr defaultRowHeight="15"/>
  <cols>
    <col min="1" max="1" width="29.5703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9.85546875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6" width="9.140625" style="1"/>
    <col min="17" max="17" width="12.28515625" style="1" bestFit="1" customWidth="1"/>
    <col min="18" max="18" width="9.140625" style="1"/>
    <col min="19" max="19" width="25.28515625" style="1" customWidth="1"/>
    <col min="20" max="20" width="1" style="1" customWidth="1"/>
    <col min="21" max="21" width="6.8554687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7" style="1" bestFit="1" customWidth="1"/>
    <col min="26" max="26" width="1" style="1" customWidth="1"/>
    <col min="27" max="27" width="16" style="1" bestFit="1" customWidth="1"/>
    <col min="28" max="28" width="1" style="1" customWidth="1"/>
    <col min="29" max="29" width="9.140625" style="1" customWidth="1"/>
    <col min="30" max="30" width="1" style="1" customWidth="1"/>
    <col min="31" max="31" width="24.5703125" style="1" bestFit="1" customWidth="1"/>
    <col min="32" max="32" width="1" style="1" customWidth="1"/>
    <col min="33" max="33" width="12.28515625" style="1" bestFit="1" customWidth="1"/>
    <col min="34" max="34" width="1" style="1" customWidth="1"/>
    <col min="35" max="35" width="16" style="1" bestFit="1" customWidth="1"/>
    <col min="36" max="36" width="1" style="1" customWidth="1"/>
    <col min="37" max="37" width="24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H2" s="51"/>
      <c r="I2" s="51" t="s">
        <v>0</v>
      </c>
      <c r="J2" s="51" t="s">
        <v>0</v>
      </c>
      <c r="K2" s="51" t="s">
        <v>0</v>
      </c>
      <c r="L2" s="51" t="s">
        <v>0</v>
      </c>
      <c r="O2" s="51" t="s">
        <v>0</v>
      </c>
      <c r="P2" s="51" t="s">
        <v>0</v>
      </c>
      <c r="Q2" s="51" t="s">
        <v>0</v>
      </c>
      <c r="R2" s="51" t="s">
        <v>0</v>
      </c>
      <c r="S2" s="51" t="s">
        <v>0</v>
      </c>
    </row>
    <row r="3" spans="1:37" ht="26.25">
      <c r="H3" s="51"/>
      <c r="I3" s="51" t="s">
        <v>1</v>
      </c>
      <c r="J3" s="51" t="s">
        <v>1</v>
      </c>
      <c r="K3" s="51" t="s">
        <v>1</v>
      </c>
      <c r="L3" s="51" t="s">
        <v>1</v>
      </c>
      <c r="O3" s="51" t="s">
        <v>1</v>
      </c>
      <c r="P3" s="51" t="s">
        <v>1</v>
      </c>
      <c r="Q3" s="51" t="s">
        <v>1</v>
      </c>
      <c r="R3" s="51" t="s">
        <v>1</v>
      </c>
      <c r="S3" s="51" t="s">
        <v>1</v>
      </c>
    </row>
    <row r="4" spans="1:37" ht="26.25">
      <c r="H4" s="51"/>
      <c r="I4" s="51" t="s">
        <v>2</v>
      </c>
      <c r="J4" s="51" t="s">
        <v>2</v>
      </c>
      <c r="K4" s="51" t="s">
        <v>2</v>
      </c>
      <c r="L4" s="51" t="s">
        <v>2</v>
      </c>
      <c r="O4" s="51" t="s">
        <v>2</v>
      </c>
      <c r="P4" s="51" t="s">
        <v>2</v>
      </c>
      <c r="Q4" s="51" t="s">
        <v>2</v>
      </c>
      <c r="R4" s="51" t="s">
        <v>2</v>
      </c>
      <c r="S4" s="51" t="s">
        <v>2</v>
      </c>
    </row>
    <row r="6" spans="1:37" ht="19.5">
      <c r="A6" s="56" t="s">
        <v>29</v>
      </c>
      <c r="B6" s="56" t="s">
        <v>29</v>
      </c>
      <c r="C6" s="56" t="s">
        <v>29</v>
      </c>
      <c r="D6" s="56" t="s">
        <v>29</v>
      </c>
      <c r="E6" s="56" t="s">
        <v>29</v>
      </c>
      <c r="F6" s="56" t="s">
        <v>29</v>
      </c>
      <c r="G6" s="56" t="s">
        <v>29</v>
      </c>
      <c r="H6" s="56" t="s">
        <v>29</v>
      </c>
      <c r="I6" s="56" t="s">
        <v>29</v>
      </c>
      <c r="J6" s="56" t="s">
        <v>29</v>
      </c>
      <c r="K6" s="56" t="s">
        <v>29</v>
      </c>
      <c r="L6" s="56" t="s">
        <v>29</v>
      </c>
      <c r="M6" s="56" t="s">
        <v>29</v>
      </c>
      <c r="O6" s="56" t="s">
        <v>4</v>
      </c>
      <c r="P6" s="56" t="s">
        <v>4</v>
      </c>
      <c r="Q6" s="56" t="s">
        <v>4</v>
      </c>
      <c r="R6" s="56" t="s">
        <v>4</v>
      </c>
      <c r="S6" s="56" t="s">
        <v>4</v>
      </c>
      <c r="U6" s="56" t="s">
        <v>5</v>
      </c>
      <c r="V6" s="56" t="s">
        <v>5</v>
      </c>
      <c r="W6" s="56" t="s">
        <v>5</v>
      </c>
      <c r="X6" s="56" t="s">
        <v>5</v>
      </c>
      <c r="Y6" s="56" t="s">
        <v>5</v>
      </c>
      <c r="Z6" s="56" t="s">
        <v>5</v>
      </c>
      <c r="AA6" s="56" t="s">
        <v>5</v>
      </c>
      <c r="AC6" s="56" t="s">
        <v>6</v>
      </c>
      <c r="AD6" s="56" t="s">
        <v>6</v>
      </c>
      <c r="AE6" s="56" t="s">
        <v>6</v>
      </c>
      <c r="AF6" s="56" t="s">
        <v>6</v>
      </c>
      <c r="AG6" s="56" t="s">
        <v>6</v>
      </c>
      <c r="AH6" s="56" t="s">
        <v>6</v>
      </c>
      <c r="AI6" s="56" t="s">
        <v>6</v>
      </c>
      <c r="AJ6" s="56" t="s">
        <v>6</v>
      </c>
      <c r="AK6" s="56" t="s">
        <v>6</v>
      </c>
    </row>
    <row r="7" spans="1:37">
      <c r="A7" s="54" t="s">
        <v>30</v>
      </c>
      <c r="C7" s="54" t="s">
        <v>31</v>
      </c>
      <c r="D7" s="54"/>
      <c r="E7" s="54" t="s">
        <v>32</v>
      </c>
      <c r="F7" s="54"/>
      <c r="G7" s="54" t="s">
        <v>33</v>
      </c>
      <c r="H7" s="54"/>
      <c r="I7" s="54" t="s">
        <v>34</v>
      </c>
      <c r="J7" s="54"/>
      <c r="K7" s="54" t="s">
        <v>35</v>
      </c>
      <c r="L7" s="54"/>
      <c r="M7" s="54" t="s">
        <v>28</v>
      </c>
      <c r="N7" s="54"/>
      <c r="O7" s="54" t="s">
        <v>7</v>
      </c>
      <c r="P7" s="54"/>
      <c r="Q7" s="54" t="s">
        <v>8</v>
      </c>
      <c r="R7" s="54"/>
      <c r="S7" s="54" t="s">
        <v>9</v>
      </c>
      <c r="T7" s="54"/>
      <c r="U7" s="54" t="s">
        <v>10</v>
      </c>
      <c r="V7" s="54"/>
      <c r="W7" s="54" t="s">
        <v>10</v>
      </c>
      <c r="X7" s="54"/>
      <c r="Y7" s="54" t="s">
        <v>11</v>
      </c>
      <c r="Z7" s="54"/>
      <c r="AA7" s="54" t="s">
        <v>11</v>
      </c>
      <c r="AB7" s="54"/>
      <c r="AC7" s="54" t="s">
        <v>7</v>
      </c>
      <c r="AD7" s="54"/>
      <c r="AE7" s="54" t="s">
        <v>36</v>
      </c>
      <c r="AF7" s="54"/>
      <c r="AG7" s="54" t="s">
        <v>8</v>
      </c>
      <c r="AH7" s="54"/>
      <c r="AI7" s="54" t="s">
        <v>9</v>
      </c>
      <c r="AJ7" s="54"/>
      <c r="AK7" s="54" t="s">
        <v>13</v>
      </c>
    </row>
    <row r="8" spans="1:37">
      <c r="A8" s="55" t="s">
        <v>30</v>
      </c>
      <c r="C8" s="55" t="s">
        <v>31</v>
      </c>
      <c r="D8" s="55"/>
      <c r="E8" s="55" t="s">
        <v>32</v>
      </c>
      <c r="F8" s="55"/>
      <c r="G8" s="55" t="s">
        <v>33</v>
      </c>
      <c r="H8" s="55"/>
      <c r="I8" s="55" t="s">
        <v>34</v>
      </c>
      <c r="J8" s="55"/>
      <c r="K8" s="55" t="s">
        <v>35</v>
      </c>
      <c r="L8" s="55"/>
      <c r="M8" s="55" t="s">
        <v>28</v>
      </c>
      <c r="N8" s="55"/>
      <c r="O8" s="55" t="s">
        <v>7</v>
      </c>
      <c r="P8" s="55"/>
      <c r="Q8" s="55" t="s">
        <v>8</v>
      </c>
      <c r="R8" s="55"/>
      <c r="S8" s="55" t="s">
        <v>9</v>
      </c>
      <c r="T8" s="55"/>
      <c r="U8" s="55" t="s">
        <v>7</v>
      </c>
      <c r="V8" s="55"/>
      <c r="W8" s="55" t="s">
        <v>8</v>
      </c>
      <c r="X8" s="55"/>
      <c r="Y8" s="55" t="s">
        <v>7</v>
      </c>
      <c r="Z8" s="55"/>
      <c r="AA8" s="55" t="s">
        <v>14</v>
      </c>
      <c r="AB8" s="55"/>
      <c r="AC8" s="55" t="s">
        <v>7</v>
      </c>
      <c r="AD8" s="55"/>
      <c r="AE8" s="55" t="s">
        <v>36</v>
      </c>
      <c r="AF8" s="55"/>
      <c r="AG8" s="55" t="s">
        <v>8</v>
      </c>
      <c r="AH8" s="55"/>
      <c r="AI8" s="55" t="s">
        <v>9</v>
      </c>
      <c r="AJ8" s="55"/>
      <c r="AK8" s="55" t="s">
        <v>13</v>
      </c>
    </row>
    <row r="9" spans="1:37" ht="19.5">
      <c r="A9" s="6" t="s">
        <v>37</v>
      </c>
      <c r="C9" s="1" t="s">
        <v>38</v>
      </c>
      <c r="E9" s="1" t="s">
        <v>38</v>
      </c>
      <c r="G9" s="7" t="s">
        <v>39</v>
      </c>
      <c r="H9" s="7"/>
      <c r="I9" s="7" t="s">
        <v>40</v>
      </c>
      <c r="J9" s="7"/>
      <c r="K9" s="7">
        <v>0</v>
      </c>
      <c r="L9" s="7"/>
      <c r="M9" s="7">
        <v>0</v>
      </c>
      <c r="N9" s="7"/>
      <c r="O9" s="7">
        <v>3400</v>
      </c>
      <c r="P9" s="7"/>
      <c r="Q9" s="7">
        <v>2772895638</v>
      </c>
      <c r="R9" s="7"/>
      <c r="S9" s="7">
        <v>3176695225</v>
      </c>
      <c r="T9" s="7"/>
      <c r="U9" s="7">
        <v>0</v>
      </c>
      <c r="V9" s="7"/>
      <c r="W9" s="7">
        <v>0</v>
      </c>
      <c r="X9" s="7"/>
      <c r="Y9" s="7">
        <v>0</v>
      </c>
      <c r="Z9" s="7"/>
      <c r="AA9" s="7">
        <v>0</v>
      </c>
      <c r="AB9" s="7"/>
      <c r="AC9" s="7">
        <v>3400</v>
      </c>
      <c r="AD9" s="7"/>
      <c r="AE9" s="7">
        <v>1895800</v>
      </c>
      <c r="AF9" s="7"/>
      <c r="AG9" s="7">
        <v>2772895638</v>
      </c>
      <c r="AH9" s="7"/>
      <c r="AI9" s="7">
        <v>3220523426</v>
      </c>
      <c r="AJ9" s="7"/>
      <c r="AK9" s="37">
        <v>5.9999999999999995E-4</v>
      </c>
    </row>
    <row r="10" spans="1:37" ht="19.5">
      <c r="A10" s="6" t="s">
        <v>41</v>
      </c>
      <c r="C10" s="1" t="s">
        <v>38</v>
      </c>
      <c r="E10" s="1" t="s">
        <v>38</v>
      </c>
      <c r="G10" s="7" t="s">
        <v>42</v>
      </c>
      <c r="H10" s="7"/>
      <c r="I10" s="7" t="s">
        <v>40</v>
      </c>
      <c r="J10" s="7"/>
      <c r="K10" s="7">
        <v>0</v>
      </c>
      <c r="L10" s="7"/>
      <c r="M10" s="7">
        <v>0</v>
      </c>
      <c r="N10" s="7"/>
      <c r="O10" s="7">
        <v>700</v>
      </c>
      <c r="P10" s="7"/>
      <c r="Q10" s="7">
        <v>635161824</v>
      </c>
      <c r="R10" s="7"/>
      <c r="S10" s="7">
        <v>648576440</v>
      </c>
      <c r="T10" s="7"/>
      <c r="U10" s="7">
        <v>0</v>
      </c>
      <c r="V10" s="7"/>
      <c r="W10" s="7">
        <v>0</v>
      </c>
      <c r="X10" s="7"/>
      <c r="Y10" s="7">
        <v>0</v>
      </c>
      <c r="Z10" s="7"/>
      <c r="AA10" s="7">
        <v>0</v>
      </c>
      <c r="AB10" s="7"/>
      <c r="AC10" s="7">
        <v>700</v>
      </c>
      <c r="AD10" s="7"/>
      <c r="AE10" s="7">
        <v>950030</v>
      </c>
      <c r="AF10" s="7"/>
      <c r="AG10" s="7">
        <v>635161824</v>
      </c>
      <c r="AH10" s="7"/>
      <c r="AI10" s="7">
        <v>664538859</v>
      </c>
      <c r="AJ10" s="7"/>
      <c r="AK10" s="37">
        <v>2.0000000000000001E-4</v>
      </c>
    </row>
    <row r="11" spans="1:37" ht="19.5">
      <c r="A11" s="6" t="s">
        <v>43</v>
      </c>
      <c r="C11" s="1" t="s">
        <v>38</v>
      </c>
      <c r="E11" s="1" t="s">
        <v>38</v>
      </c>
      <c r="G11" s="7" t="s">
        <v>44</v>
      </c>
      <c r="H11" s="7"/>
      <c r="I11" s="7" t="s">
        <v>45</v>
      </c>
      <c r="J11" s="7"/>
      <c r="K11" s="7">
        <v>0</v>
      </c>
      <c r="L11" s="7"/>
      <c r="M11" s="7">
        <v>0</v>
      </c>
      <c r="N11" s="7"/>
      <c r="O11" s="7">
        <v>7100</v>
      </c>
      <c r="P11" s="7"/>
      <c r="Q11" s="7">
        <v>6000208270</v>
      </c>
      <c r="R11" s="7"/>
      <c r="S11" s="7">
        <v>7003470799</v>
      </c>
      <c r="T11" s="7"/>
      <c r="U11" s="7">
        <v>0</v>
      </c>
      <c r="V11" s="7"/>
      <c r="W11" s="7">
        <v>0</v>
      </c>
      <c r="X11" s="7"/>
      <c r="Y11" s="7">
        <v>7100</v>
      </c>
      <c r="Z11" s="7"/>
      <c r="AA11" s="7">
        <v>7100000000</v>
      </c>
      <c r="AB11" s="7"/>
      <c r="AC11" s="7">
        <v>0</v>
      </c>
      <c r="AD11" s="7"/>
      <c r="AE11" s="7">
        <v>0</v>
      </c>
      <c r="AF11" s="7"/>
      <c r="AG11" s="7">
        <v>0</v>
      </c>
      <c r="AH11" s="7"/>
      <c r="AI11" s="7">
        <v>0</v>
      </c>
      <c r="AJ11" s="7"/>
      <c r="AK11" s="37">
        <v>0</v>
      </c>
    </row>
    <row r="12" spans="1:37" ht="19.5">
      <c r="A12" s="32" t="s">
        <v>99</v>
      </c>
      <c r="AI12" s="31">
        <f>AI9+AI10+AI11</f>
        <v>3885062285</v>
      </c>
      <c r="AJ12" s="31"/>
      <c r="AK12" s="61">
        <f>SUM(AK9:AK11)</f>
        <v>7.9999999999999993E-4</v>
      </c>
    </row>
  </sheetData>
  <mergeCells count="46">
    <mergeCell ref="AK7:AK8"/>
    <mergeCell ref="AC6:AK6"/>
    <mergeCell ref="U6:AA6"/>
    <mergeCell ref="AC7:AC8"/>
    <mergeCell ref="N7:N8"/>
    <mergeCell ref="P7:P8"/>
    <mergeCell ref="R7:R8"/>
    <mergeCell ref="T7:T8"/>
    <mergeCell ref="AH7:AH8"/>
    <mergeCell ref="AJ7:AJ8"/>
    <mergeCell ref="AB7:AB8"/>
    <mergeCell ref="AD7:AD8"/>
    <mergeCell ref="AF7:AF8"/>
    <mergeCell ref="AI7:AI8"/>
    <mergeCell ref="H2:L2"/>
    <mergeCell ref="H3:L3"/>
    <mergeCell ref="H4:L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D7:D8"/>
    <mergeCell ref="F7:F8"/>
    <mergeCell ref="H7:H8"/>
    <mergeCell ref="J7:J8"/>
    <mergeCell ref="L7:L8"/>
    <mergeCell ref="I7:I8"/>
    <mergeCell ref="O2:S2"/>
    <mergeCell ref="O3:S3"/>
    <mergeCell ref="O4:S4"/>
    <mergeCell ref="Z7:Z8"/>
    <mergeCell ref="AA7:AA8"/>
    <mergeCell ref="U7:U8"/>
    <mergeCell ref="V7:V8"/>
    <mergeCell ref="W7:W8"/>
    <mergeCell ref="X7:X8"/>
    <mergeCell ref="Y7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</row>
    <row r="3" spans="1:13" ht="23.25">
      <c r="B3" s="53" t="s">
        <v>1</v>
      </c>
      <c r="C3" s="53" t="s">
        <v>1</v>
      </c>
      <c r="D3" s="53" t="s">
        <v>1</v>
      </c>
      <c r="E3" s="53" t="s">
        <v>1</v>
      </c>
      <c r="F3" s="53" t="s">
        <v>1</v>
      </c>
    </row>
    <row r="4" spans="1:13" ht="23.25"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</row>
    <row r="6" spans="1:13" ht="23.25">
      <c r="A6" s="53" t="s">
        <v>3</v>
      </c>
      <c r="C6" s="53" t="s">
        <v>6</v>
      </c>
      <c r="D6" s="53" t="s">
        <v>6</v>
      </c>
      <c r="E6" s="53" t="s">
        <v>6</v>
      </c>
      <c r="F6" s="53" t="s">
        <v>6</v>
      </c>
      <c r="G6" s="53" t="s">
        <v>6</v>
      </c>
      <c r="H6" s="53" t="s">
        <v>6</v>
      </c>
      <c r="I6" s="53" t="s">
        <v>6</v>
      </c>
      <c r="J6" s="53" t="s">
        <v>6</v>
      </c>
      <c r="K6" s="53" t="s">
        <v>6</v>
      </c>
      <c r="L6" s="53" t="s">
        <v>6</v>
      </c>
      <c r="M6" s="53" t="s">
        <v>6</v>
      </c>
    </row>
    <row r="7" spans="1:13" ht="23.25">
      <c r="A7" s="53" t="s">
        <v>3</v>
      </c>
      <c r="C7" s="53" t="s">
        <v>7</v>
      </c>
      <c r="E7" s="53" t="s">
        <v>46</v>
      </c>
      <c r="G7" s="53" t="s">
        <v>47</v>
      </c>
      <c r="I7" s="53" t="s">
        <v>48</v>
      </c>
      <c r="K7" s="53" t="s">
        <v>49</v>
      </c>
      <c r="M7" s="53" t="s">
        <v>50</v>
      </c>
    </row>
  </sheetData>
  <mergeCells count="11">
    <mergeCell ref="A6:A7"/>
    <mergeCell ref="C7"/>
    <mergeCell ref="E7"/>
    <mergeCell ref="G7"/>
    <mergeCell ref="I7"/>
    <mergeCell ref="K7"/>
    <mergeCell ref="M7"/>
    <mergeCell ref="C6:M6"/>
    <mergeCell ref="B2:F2"/>
    <mergeCell ref="B3:F3"/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</row>
    <row r="3" spans="1:31" ht="23.25">
      <c r="G3" s="53" t="s">
        <v>1</v>
      </c>
      <c r="H3" s="53" t="s">
        <v>1</v>
      </c>
      <c r="I3" s="53" t="s">
        <v>1</v>
      </c>
      <c r="J3" s="53" t="s">
        <v>1</v>
      </c>
      <c r="K3" s="53" t="s">
        <v>1</v>
      </c>
    </row>
    <row r="4" spans="1:31" ht="23.25"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</row>
    <row r="6" spans="1:31" ht="23.25">
      <c r="A6" s="53" t="s">
        <v>51</v>
      </c>
      <c r="B6" s="53" t="s">
        <v>51</v>
      </c>
      <c r="C6" s="53" t="s">
        <v>51</v>
      </c>
      <c r="D6" s="53" t="s">
        <v>51</v>
      </c>
      <c r="E6" s="53" t="s">
        <v>51</v>
      </c>
      <c r="F6" s="53" t="s">
        <v>51</v>
      </c>
      <c r="G6" s="53" t="s">
        <v>51</v>
      </c>
      <c r="H6" s="53" t="s">
        <v>51</v>
      </c>
      <c r="I6" s="53" t="s">
        <v>51</v>
      </c>
      <c r="K6" s="53" t="s">
        <v>4</v>
      </c>
      <c r="L6" s="53" t="s">
        <v>4</v>
      </c>
      <c r="M6" s="53" t="s">
        <v>4</v>
      </c>
      <c r="N6" s="53" t="s">
        <v>4</v>
      </c>
      <c r="O6" s="53" t="s">
        <v>4</v>
      </c>
      <c r="Q6" s="53" t="s">
        <v>5</v>
      </c>
      <c r="R6" s="53" t="s">
        <v>5</v>
      </c>
      <c r="S6" s="53" t="s">
        <v>5</v>
      </c>
      <c r="T6" s="53" t="s">
        <v>5</v>
      </c>
      <c r="U6" s="53" t="s">
        <v>5</v>
      </c>
      <c r="V6" s="53" t="s">
        <v>5</v>
      </c>
      <c r="W6" s="53" t="s">
        <v>5</v>
      </c>
      <c r="Y6" s="53" t="s">
        <v>6</v>
      </c>
      <c r="Z6" s="53" t="s">
        <v>6</v>
      </c>
      <c r="AA6" s="53" t="s">
        <v>6</v>
      </c>
      <c r="AB6" s="53" t="s">
        <v>6</v>
      </c>
      <c r="AC6" s="53" t="s">
        <v>6</v>
      </c>
      <c r="AD6" s="53" t="s">
        <v>6</v>
      </c>
      <c r="AE6" s="53" t="s">
        <v>6</v>
      </c>
    </row>
    <row r="7" spans="1:31" ht="23.25">
      <c r="A7" s="53" t="s">
        <v>52</v>
      </c>
      <c r="C7" s="53" t="s">
        <v>34</v>
      </c>
      <c r="E7" s="53" t="s">
        <v>35</v>
      </c>
      <c r="G7" s="53" t="s">
        <v>53</v>
      </c>
      <c r="I7" s="53" t="s">
        <v>32</v>
      </c>
      <c r="K7" s="53" t="s">
        <v>7</v>
      </c>
      <c r="M7" s="53" t="s">
        <v>8</v>
      </c>
      <c r="O7" s="53" t="s">
        <v>9</v>
      </c>
      <c r="Q7" s="53" t="s">
        <v>10</v>
      </c>
      <c r="R7" s="53" t="s">
        <v>10</v>
      </c>
      <c r="S7" s="53" t="s">
        <v>10</v>
      </c>
      <c r="U7" s="53" t="s">
        <v>11</v>
      </c>
      <c r="V7" s="53" t="s">
        <v>11</v>
      </c>
      <c r="W7" s="53" t="s">
        <v>11</v>
      </c>
      <c r="Y7" s="53" t="s">
        <v>7</v>
      </c>
      <c r="AA7" s="53" t="s">
        <v>8</v>
      </c>
      <c r="AC7" s="53" t="s">
        <v>9</v>
      </c>
      <c r="AE7" s="53" t="s">
        <v>54</v>
      </c>
    </row>
    <row r="8" spans="1:31" ht="23.25">
      <c r="A8" s="53" t="s">
        <v>52</v>
      </c>
      <c r="C8" s="53" t="s">
        <v>34</v>
      </c>
      <c r="E8" s="53" t="s">
        <v>35</v>
      </c>
      <c r="G8" s="53" t="s">
        <v>53</v>
      </c>
      <c r="I8" s="53" t="s">
        <v>32</v>
      </c>
      <c r="K8" s="53" t="s">
        <v>7</v>
      </c>
      <c r="M8" s="53" t="s">
        <v>8</v>
      </c>
      <c r="O8" s="53" t="s">
        <v>9</v>
      </c>
      <c r="Q8" s="53" t="s">
        <v>7</v>
      </c>
      <c r="S8" s="53" t="s">
        <v>8</v>
      </c>
      <c r="U8" s="53" t="s">
        <v>7</v>
      </c>
      <c r="W8" s="53" t="s">
        <v>14</v>
      </c>
      <c r="Y8" s="53" t="s">
        <v>7</v>
      </c>
      <c r="AA8" s="53" t="s">
        <v>8</v>
      </c>
      <c r="AC8" s="53" t="s">
        <v>9</v>
      </c>
      <c r="AE8" s="53" t="s">
        <v>54</v>
      </c>
    </row>
  </sheetData>
  <mergeCells count="25"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V11" sqref="V11"/>
    </sheetView>
  </sheetViews>
  <sheetFormatPr defaultRowHeight="15"/>
  <cols>
    <col min="1" max="1" width="65.8554687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customWidth="1"/>
    <col min="10" max="10" width="1" style="1" customWidth="1"/>
    <col min="11" max="11" width="18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8.42578125" style="1" customWidth="1"/>
    <col min="16" max="16" width="1" style="1" customWidth="1"/>
    <col min="17" max="17" width="17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D2" s="51"/>
      <c r="E2" s="51" t="s">
        <v>0</v>
      </c>
      <c r="F2" s="51" t="s">
        <v>0</v>
      </c>
      <c r="G2" s="51" t="s">
        <v>0</v>
      </c>
      <c r="H2" s="51" t="s">
        <v>0</v>
      </c>
      <c r="K2" s="51" t="s">
        <v>110</v>
      </c>
      <c r="L2" s="51"/>
      <c r="M2" s="51"/>
      <c r="N2" s="51"/>
      <c r="O2" s="51"/>
      <c r="P2" s="51"/>
      <c r="Q2" s="51"/>
    </row>
    <row r="3" spans="1:19" ht="26.25">
      <c r="D3" s="51"/>
      <c r="E3" s="51" t="s">
        <v>1</v>
      </c>
      <c r="F3" s="51" t="s">
        <v>1</v>
      </c>
      <c r="G3" s="51" t="s">
        <v>1</v>
      </c>
      <c r="H3" s="51" t="s">
        <v>1</v>
      </c>
      <c r="K3" s="51" t="s">
        <v>111</v>
      </c>
      <c r="L3" s="51"/>
      <c r="M3" s="51"/>
      <c r="N3" s="51"/>
      <c r="O3" s="51"/>
      <c r="P3" s="51"/>
      <c r="Q3" s="51"/>
    </row>
    <row r="4" spans="1:19" ht="26.25">
      <c r="D4" s="51"/>
      <c r="E4" s="51" t="s">
        <v>2</v>
      </c>
      <c r="F4" s="51" t="s">
        <v>2</v>
      </c>
      <c r="G4" s="51" t="s">
        <v>2</v>
      </c>
      <c r="H4" s="51" t="s">
        <v>2</v>
      </c>
      <c r="K4" s="51" t="s">
        <v>112</v>
      </c>
      <c r="L4" s="51"/>
      <c r="M4" s="51"/>
      <c r="N4" s="51"/>
      <c r="O4" s="51"/>
      <c r="P4" s="51"/>
      <c r="Q4" s="51"/>
    </row>
    <row r="6" spans="1:19" ht="21">
      <c r="A6" s="48" t="s">
        <v>55</v>
      </c>
      <c r="C6" s="57" t="s">
        <v>56</v>
      </c>
      <c r="D6" s="57" t="s">
        <v>56</v>
      </c>
      <c r="E6" s="57" t="s">
        <v>56</v>
      </c>
      <c r="F6" s="57" t="s">
        <v>56</v>
      </c>
      <c r="G6" s="57" t="s">
        <v>56</v>
      </c>
      <c r="H6" s="57" t="s">
        <v>56</v>
      </c>
      <c r="I6" s="57" t="s">
        <v>56</v>
      </c>
      <c r="K6" s="8" t="s">
        <v>4</v>
      </c>
      <c r="M6" s="57" t="s">
        <v>5</v>
      </c>
      <c r="N6" s="57" t="s">
        <v>5</v>
      </c>
      <c r="O6" s="57" t="s">
        <v>5</v>
      </c>
      <c r="Q6" s="57" t="s">
        <v>6</v>
      </c>
      <c r="R6" s="57" t="s">
        <v>6</v>
      </c>
      <c r="S6" s="57" t="s">
        <v>6</v>
      </c>
    </row>
    <row r="7" spans="1:19" ht="21">
      <c r="A7" s="52" t="s">
        <v>55</v>
      </c>
      <c r="C7" s="8" t="s">
        <v>57</v>
      </c>
      <c r="D7" s="8"/>
      <c r="E7" s="8" t="s">
        <v>58</v>
      </c>
      <c r="F7" s="8"/>
      <c r="G7" s="8" t="s">
        <v>59</v>
      </c>
      <c r="H7" s="8"/>
      <c r="I7" s="8" t="s">
        <v>35</v>
      </c>
      <c r="J7" s="8"/>
      <c r="K7" s="8" t="s">
        <v>60</v>
      </c>
      <c r="L7" s="8"/>
      <c r="M7" s="8" t="s">
        <v>61</v>
      </c>
      <c r="N7" s="8"/>
      <c r="O7" s="8" t="s">
        <v>62</v>
      </c>
      <c r="P7" s="8"/>
      <c r="Q7" s="8" t="s">
        <v>60</v>
      </c>
      <c r="R7" s="8"/>
      <c r="S7" s="8" t="s">
        <v>54</v>
      </c>
    </row>
    <row r="8" spans="1:19" ht="42">
      <c r="A8" s="10" t="s">
        <v>63</v>
      </c>
      <c r="C8" s="9" t="s">
        <v>64</v>
      </c>
      <c r="D8" s="9"/>
      <c r="E8" s="9" t="s">
        <v>65</v>
      </c>
      <c r="F8" s="9"/>
      <c r="G8" s="9" t="s">
        <v>66</v>
      </c>
      <c r="H8" s="9"/>
      <c r="I8" s="9">
        <v>0</v>
      </c>
      <c r="J8" s="9"/>
      <c r="K8" s="9">
        <v>12240339634</v>
      </c>
      <c r="L8" s="9"/>
      <c r="M8" s="9">
        <v>0</v>
      </c>
      <c r="N8" s="9"/>
      <c r="O8" s="9">
        <v>0</v>
      </c>
      <c r="P8" s="9"/>
      <c r="Q8" s="9">
        <v>12240339634</v>
      </c>
      <c r="R8" s="9"/>
      <c r="S8" s="33">
        <v>2.5000000000000001E-3</v>
      </c>
    </row>
    <row r="9" spans="1:19" ht="42">
      <c r="A9" s="10" t="s">
        <v>63</v>
      </c>
      <c r="C9" s="9" t="s">
        <v>67</v>
      </c>
      <c r="D9" s="9"/>
      <c r="E9" s="9" t="s">
        <v>65</v>
      </c>
      <c r="F9" s="9"/>
      <c r="G9" s="9" t="s">
        <v>66</v>
      </c>
      <c r="H9" s="9"/>
      <c r="I9" s="9">
        <v>0</v>
      </c>
      <c r="J9" s="9"/>
      <c r="K9" s="9">
        <v>3013250</v>
      </c>
      <c r="L9" s="9"/>
      <c r="M9" s="9">
        <v>0</v>
      </c>
      <c r="N9" s="9"/>
      <c r="O9" s="9">
        <v>0</v>
      </c>
      <c r="P9" s="9"/>
      <c r="Q9" s="9">
        <v>3013250</v>
      </c>
      <c r="R9" s="9"/>
      <c r="S9" s="33">
        <v>0</v>
      </c>
    </row>
    <row r="10" spans="1:19" ht="42">
      <c r="A10" s="10" t="s">
        <v>63</v>
      </c>
      <c r="C10" s="9" t="s">
        <v>68</v>
      </c>
      <c r="D10" s="9"/>
      <c r="E10" s="9" t="s">
        <v>65</v>
      </c>
      <c r="F10" s="9"/>
      <c r="G10" s="9" t="s">
        <v>66</v>
      </c>
      <c r="H10" s="9"/>
      <c r="I10" s="9">
        <v>0</v>
      </c>
      <c r="J10" s="9"/>
      <c r="K10" s="9">
        <v>4019050</v>
      </c>
      <c r="L10" s="9"/>
      <c r="M10" s="9">
        <v>0</v>
      </c>
      <c r="N10" s="9"/>
      <c r="O10" s="9">
        <v>0</v>
      </c>
      <c r="P10" s="9"/>
      <c r="Q10" s="9">
        <v>4019050</v>
      </c>
      <c r="R10" s="9"/>
      <c r="S10" s="33">
        <v>0</v>
      </c>
    </row>
    <row r="11" spans="1:19" ht="42">
      <c r="A11" s="10" t="s">
        <v>63</v>
      </c>
      <c r="C11" s="9" t="s">
        <v>69</v>
      </c>
      <c r="D11" s="9"/>
      <c r="E11" s="9" t="s">
        <v>65</v>
      </c>
      <c r="F11" s="9"/>
      <c r="G11" s="9" t="s">
        <v>66</v>
      </c>
      <c r="H11" s="9"/>
      <c r="I11" s="9">
        <v>0</v>
      </c>
      <c r="J11" s="9"/>
      <c r="K11" s="9">
        <v>4010300</v>
      </c>
      <c r="L11" s="9"/>
      <c r="M11" s="9">
        <v>0</v>
      </c>
      <c r="N11" s="9"/>
      <c r="O11" s="9">
        <v>0</v>
      </c>
      <c r="P11" s="9"/>
      <c r="Q11" s="9">
        <v>4010300</v>
      </c>
      <c r="R11" s="9"/>
      <c r="S11" s="33">
        <v>0</v>
      </c>
    </row>
    <row r="12" spans="1:19" ht="21">
      <c r="A12" s="10" t="s">
        <v>70</v>
      </c>
      <c r="C12" s="9" t="s">
        <v>71</v>
      </c>
      <c r="D12" s="9"/>
      <c r="E12" s="9" t="s">
        <v>72</v>
      </c>
      <c r="F12" s="9"/>
      <c r="G12" s="9" t="s">
        <v>73</v>
      </c>
      <c r="H12" s="9"/>
      <c r="I12" s="9">
        <v>0</v>
      </c>
      <c r="J12" s="9"/>
      <c r="K12" s="9">
        <v>9562187032</v>
      </c>
      <c r="L12" s="9"/>
      <c r="M12" s="9">
        <v>26349533236</v>
      </c>
      <c r="N12" s="9"/>
      <c r="O12" s="9">
        <v>0</v>
      </c>
      <c r="P12" s="9"/>
      <c r="Q12" s="9">
        <v>35911720268</v>
      </c>
      <c r="R12" s="9"/>
      <c r="S12" s="33">
        <v>7.1999999999999998E-3</v>
      </c>
    </row>
    <row r="13" spans="1:19" ht="21">
      <c r="A13" s="30" t="s">
        <v>115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>
        <f>M12</f>
        <v>26349533236</v>
      </c>
      <c r="N13" s="29"/>
      <c r="O13" s="29">
        <v>0</v>
      </c>
      <c r="P13" s="29"/>
      <c r="Q13" s="29">
        <f>Q8+Q9+Q10+Q11+Q12</f>
        <v>48163102502</v>
      </c>
      <c r="R13" s="29"/>
      <c r="S13" s="34">
        <f>SUM(S8:S12)</f>
        <v>9.7000000000000003E-3</v>
      </c>
    </row>
  </sheetData>
  <mergeCells count="10">
    <mergeCell ref="A6:A7"/>
    <mergeCell ref="C6:I6"/>
    <mergeCell ref="Q6:S6"/>
    <mergeCell ref="D2:H2"/>
    <mergeCell ref="D3:H3"/>
    <mergeCell ref="D4:H4"/>
    <mergeCell ref="M6:O6"/>
    <mergeCell ref="K2:Q2"/>
    <mergeCell ref="K3:Q3"/>
    <mergeCell ref="K4:Q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9"/>
  <sheetViews>
    <sheetView rightToLeft="1" workbookViewId="0">
      <selection activeCell="U9" sqref="U9"/>
    </sheetView>
  </sheetViews>
  <sheetFormatPr defaultRowHeight="15"/>
  <cols>
    <col min="1" max="1" width="21.7109375" style="1" bestFit="1" customWidth="1"/>
    <col min="2" max="2" width="1" style="1" customWidth="1"/>
    <col min="3" max="3" width="12.42578125" style="1" customWidth="1"/>
    <col min="4" max="4" width="1" style="1" customWidth="1"/>
    <col min="5" max="5" width="13.42578125" style="1" bestFit="1" customWidth="1"/>
    <col min="6" max="6" width="1" style="1" customWidth="1"/>
    <col min="7" max="7" width="9.140625" style="1" customWidth="1"/>
    <col min="8" max="8" width="1" style="1" customWidth="1"/>
    <col min="9" max="9" width="12.7109375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10.7109375" style="1" bestFit="1" customWidth="1"/>
    <col min="18" max="18" width="1" style="1" customWidth="1"/>
    <col min="19" max="19" width="12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D2" s="58" t="s">
        <v>113</v>
      </c>
      <c r="E2" s="58"/>
      <c r="F2" s="58"/>
      <c r="G2" s="58"/>
      <c r="H2" s="58"/>
      <c r="I2" s="58"/>
      <c r="J2" s="58"/>
      <c r="K2" s="58"/>
      <c r="L2" s="58"/>
      <c r="M2" s="58"/>
    </row>
    <row r="3" spans="1:19" ht="30">
      <c r="D3" s="58" t="s">
        <v>114</v>
      </c>
      <c r="E3" s="58"/>
      <c r="F3" s="58"/>
      <c r="G3" s="58"/>
      <c r="H3" s="58"/>
      <c r="I3" s="58"/>
      <c r="J3" s="58"/>
      <c r="K3" s="58"/>
      <c r="L3" s="58"/>
      <c r="M3" s="58"/>
    </row>
    <row r="4" spans="1:19" ht="30">
      <c r="D4" s="58" t="s">
        <v>112</v>
      </c>
      <c r="E4" s="58"/>
      <c r="F4" s="58"/>
      <c r="G4" s="58"/>
      <c r="H4" s="58"/>
      <c r="I4" s="58"/>
      <c r="J4" s="58"/>
      <c r="K4" s="58"/>
      <c r="L4" s="58"/>
      <c r="M4" s="58"/>
    </row>
    <row r="6" spans="1:19" ht="21">
      <c r="A6" s="57" t="s">
        <v>75</v>
      </c>
      <c r="B6" s="57" t="s">
        <v>75</v>
      </c>
      <c r="C6" s="57" t="s">
        <v>75</v>
      </c>
      <c r="D6" s="57" t="s">
        <v>75</v>
      </c>
      <c r="E6" s="57" t="s">
        <v>75</v>
      </c>
      <c r="F6" s="57" t="s">
        <v>75</v>
      </c>
      <c r="G6" s="57" t="s">
        <v>75</v>
      </c>
      <c r="I6" s="57" t="s">
        <v>76</v>
      </c>
      <c r="J6" s="57" t="s">
        <v>76</v>
      </c>
      <c r="K6" s="57" t="s">
        <v>76</v>
      </c>
      <c r="L6" s="57" t="s">
        <v>76</v>
      </c>
      <c r="M6" s="57" t="s">
        <v>76</v>
      </c>
      <c r="O6" s="57" t="s">
        <v>77</v>
      </c>
      <c r="P6" s="57" t="s">
        <v>77</v>
      </c>
      <c r="Q6" s="57" t="s">
        <v>77</v>
      </c>
      <c r="R6" s="57" t="s">
        <v>77</v>
      </c>
      <c r="S6" s="57" t="s">
        <v>77</v>
      </c>
    </row>
    <row r="7" spans="1:19" ht="21">
      <c r="A7" s="4" t="s">
        <v>78</v>
      </c>
      <c r="B7" s="4"/>
      <c r="C7" s="4" t="s">
        <v>79</v>
      </c>
      <c r="D7" s="4"/>
      <c r="E7" s="4" t="s">
        <v>34</v>
      </c>
      <c r="F7" s="4"/>
      <c r="G7" s="4" t="s">
        <v>35</v>
      </c>
      <c r="H7" s="4"/>
      <c r="I7" s="4" t="s">
        <v>80</v>
      </c>
      <c r="J7" s="4"/>
      <c r="K7" s="4" t="s">
        <v>81</v>
      </c>
      <c r="L7" s="4"/>
      <c r="M7" s="4" t="s">
        <v>82</v>
      </c>
      <c r="N7" s="4"/>
      <c r="O7" s="4" t="s">
        <v>80</v>
      </c>
      <c r="P7" s="4"/>
      <c r="Q7" s="4" t="s">
        <v>81</v>
      </c>
      <c r="R7" s="4"/>
      <c r="S7" s="4" t="s">
        <v>82</v>
      </c>
    </row>
    <row r="8" spans="1:19" ht="18.75">
      <c r="A8" s="2" t="s">
        <v>70</v>
      </c>
      <c r="C8" s="9">
        <v>14</v>
      </c>
      <c r="D8" s="9"/>
      <c r="E8" s="9" t="s">
        <v>83</v>
      </c>
      <c r="F8" s="9"/>
      <c r="G8" s="9">
        <v>0</v>
      </c>
      <c r="H8" s="9"/>
      <c r="I8" s="9">
        <v>39933236</v>
      </c>
      <c r="J8" s="9"/>
      <c r="K8" s="9">
        <v>0</v>
      </c>
      <c r="L8" s="9"/>
      <c r="M8" s="9">
        <v>39933236</v>
      </c>
      <c r="N8" s="9"/>
      <c r="O8" s="9">
        <v>39933236</v>
      </c>
      <c r="P8" s="9"/>
      <c r="Q8" s="9">
        <v>0</v>
      </c>
      <c r="R8" s="9"/>
      <c r="S8" s="9">
        <v>39933236</v>
      </c>
    </row>
    <row r="9" spans="1:19" ht="18.75">
      <c r="A9" s="28" t="s">
        <v>115</v>
      </c>
      <c r="B9" s="16"/>
      <c r="C9" s="29">
        <v>14</v>
      </c>
      <c r="D9" s="29"/>
      <c r="E9" s="29"/>
      <c r="F9" s="29"/>
      <c r="G9" s="29">
        <v>0</v>
      </c>
      <c r="H9" s="29"/>
      <c r="I9" s="29">
        <f>I8</f>
        <v>39933236</v>
      </c>
      <c r="J9" s="29"/>
      <c r="K9" s="29">
        <v>0</v>
      </c>
      <c r="L9" s="29"/>
      <c r="M9" s="29">
        <f>M8</f>
        <v>39933236</v>
      </c>
      <c r="N9" s="29"/>
      <c r="O9" s="29">
        <f>O8</f>
        <v>39933236</v>
      </c>
      <c r="P9" s="29"/>
      <c r="Q9" s="29">
        <v>0</v>
      </c>
      <c r="R9" s="29"/>
      <c r="S9" s="29">
        <f>S8</f>
        <v>39933236</v>
      </c>
    </row>
  </sheetData>
  <mergeCells count="6">
    <mergeCell ref="D4:M4"/>
    <mergeCell ref="A6:G6"/>
    <mergeCell ref="O6:S6"/>
    <mergeCell ref="I6:M6"/>
    <mergeCell ref="D2:M2"/>
    <mergeCell ref="D3:M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</row>
    <row r="3" spans="1:19" ht="23.25">
      <c r="D3" s="53" t="s">
        <v>74</v>
      </c>
      <c r="E3" s="53" t="s">
        <v>74</v>
      </c>
      <c r="F3" s="53" t="s">
        <v>74</v>
      </c>
      <c r="G3" s="53" t="s">
        <v>74</v>
      </c>
      <c r="H3" s="53" t="s">
        <v>74</v>
      </c>
    </row>
    <row r="4" spans="1:19" ht="23.25"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</row>
    <row r="6" spans="1:19" ht="23.25">
      <c r="A6" s="53" t="s">
        <v>3</v>
      </c>
      <c r="C6" s="53" t="s">
        <v>84</v>
      </c>
      <c r="D6" s="53" t="s">
        <v>84</v>
      </c>
      <c r="E6" s="53" t="s">
        <v>84</v>
      </c>
      <c r="F6" s="53" t="s">
        <v>84</v>
      </c>
      <c r="G6" s="53" t="s">
        <v>84</v>
      </c>
      <c r="I6" s="53" t="s">
        <v>76</v>
      </c>
      <c r="J6" s="53" t="s">
        <v>76</v>
      </c>
      <c r="K6" s="53" t="s">
        <v>76</v>
      </c>
      <c r="L6" s="53" t="s">
        <v>76</v>
      </c>
      <c r="M6" s="53" t="s">
        <v>76</v>
      </c>
      <c r="O6" s="53" t="s">
        <v>77</v>
      </c>
      <c r="P6" s="53" t="s">
        <v>77</v>
      </c>
      <c r="Q6" s="53" t="s">
        <v>77</v>
      </c>
      <c r="R6" s="53" t="s">
        <v>77</v>
      </c>
      <c r="S6" s="53" t="s">
        <v>77</v>
      </c>
    </row>
    <row r="7" spans="1:19" ht="23.25">
      <c r="A7" s="53" t="s">
        <v>3</v>
      </c>
      <c r="C7" s="53" t="s">
        <v>85</v>
      </c>
      <c r="E7" s="53" t="s">
        <v>86</v>
      </c>
      <c r="G7" s="53" t="s">
        <v>87</v>
      </c>
      <c r="I7" s="53" t="s">
        <v>88</v>
      </c>
      <c r="K7" s="53" t="s">
        <v>81</v>
      </c>
      <c r="M7" s="53" t="s">
        <v>89</v>
      </c>
      <c r="O7" s="53" t="s">
        <v>88</v>
      </c>
      <c r="Q7" s="53" t="s">
        <v>81</v>
      </c>
      <c r="S7" s="53" t="s">
        <v>89</v>
      </c>
    </row>
  </sheetData>
  <mergeCells count="16">
    <mergeCell ref="A6:A7"/>
    <mergeCell ref="C7"/>
    <mergeCell ref="E7"/>
    <mergeCell ref="G7"/>
    <mergeCell ref="C6:G6"/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نام و مشخصات صندوق 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2023-09-12T10:28:02Z</dcterms:created>
  <dcterms:modified xsi:type="dcterms:W3CDTF">2023-09-13T06:49:31Z</dcterms:modified>
</cp:coreProperties>
</file>